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X:\RAQ\RAQ Project\Survey Material\Sent\"/>
    </mc:Choice>
  </mc:AlternateContent>
  <xr:revisionPtr revIDLastSave="0" documentId="13_ncr:1_{53E53460-61D1-4A7F-847D-F16C3FBD7CB4}" xr6:coauthVersionLast="41" xr6:coauthVersionMax="41" xr10:uidLastSave="{00000000-0000-0000-0000-000000000000}"/>
  <bookViews>
    <workbookView xWindow="-120" yWindow="-120" windowWidth="29040" windowHeight="15840" xr2:uid="{00000000-000D-0000-FFFF-FFFF00000000}"/>
  </bookViews>
  <sheets>
    <sheet name="Survey" sheetId="1" r:id="rId1"/>
    <sheet name="Validation tests" sheetId="2" r:id="rId2"/>
    <sheet name="Definitions" sheetId="13" r:id="rId3"/>
    <sheet name="Guidance" sheetId="12" r:id="rId4"/>
    <sheet name="Drop-down options" sheetId="3" r:id="rId5"/>
  </sheets>
  <definedNames>
    <definedName name="_xlnm._FilterDatabase" localSheetId="2" hidden="1">Definitions!$A$1:$I$132</definedName>
    <definedName name="_xlnm._FilterDatabase" localSheetId="0" hidden="1">Survey!$A$2:$DZ$101</definedName>
    <definedName name="_xlnm._FilterDatabase" localSheetId="1" hidden="1">'Validation tests'!$A$3:$BN$3</definedName>
    <definedName name="CIQWBGuid" hidden="1">"f3f4ea19-8f8a-40da-a530-4c5fbc13bd69"</definedName>
    <definedName name="investor.liquidity">Survey!$DW$4:$EC$101</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"09/16/2020 21:28:18"</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12" l="1"/>
  <c r="A9" i="12"/>
  <c r="A11" i="12"/>
  <c r="A13" i="12"/>
  <c r="A15" i="12" s="1"/>
  <c r="A17" i="12" s="1"/>
  <c r="A19" i="12" s="1"/>
  <c r="A21" i="12" s="1"/>
  <c r="A23" i="12" s="1"/>
  <c r="A25" i="12" s="1"/>
  <c r="A27" i="12" s="1"/>
  <c r="C4" i="2"/>
  <c r="K4" i="2"/>
  <c r="J4" i="2" s="1"/>
  <c r="M4" i="2"/>
  <c r="N4" i="2"/>
  <c r="L4" i="2"/>
  <c r="P4" i="2"/>
  <c r="O4" i="2"/>
  <c r="R4" i="2"/>
  <c r="Q4" i="2" s="1"/>
  <c r="S4" i="2"/>
  <c r="V4" i="2"/>
  <c r="W4" i="2" s="1"/>
  <c r="T4" i="2" s="1"/>
  <c r="U4" i="2"/>
  <c r="X4" i="2"/>
  <c r="AA4" i="2"/>
  <c r="AB4" i="2" s="1"/>
  <c r="Y4" i="2" s="1"/>
  <c r="Z4" i="2"/>
  <c r="AF4" i="2"/>
  <c r="AE4" i="2"/>
  <c r="AH4" i="2" s="1"/>
  <c r="AG4" i="2"/>
  <c r="AD4" i="2" s="1"/>
  <c r="AJ4" i="2"/>
  <c r="AK4" i="2" s="1"/>
  <c r="AI4" i="2"/>
  <c r="AL4" i="2"/>
  <c r="AN4" i="2"/>
  <c r="AP4" i="2" s="1"/>
  <c r="AM4" i="2"/>
  <c r="AO4" i="2"/>
  <c r="AR4" i="2"/>
  <c r="AS4" i="2" s="1"/>
  <c r="AQ4" i="2"/>
  <c r="AT4" i="2"/>
  <c r="AV4" i="2"/>
  <c r="AX4" i="2" s="1"/>
  <c r="AU4" i="2"/>
  <c r="AW4" i="2"/>
  <c r="H4" i="2"/>
  <c r="I4" i="2"/>
  <c r="G4" i="2"/>
  <c r="C5" i="2"/>
  <c r="K5" i="2"/>
  <c r="J5" i="2"/>
  <c r="M5" i="2"/>
  <c r="N5" i="2"/>
  <c r="L5" i="2"/>
  <c r="P5" i="2"/>
  <c r="O5" i="2"/>
  <c r="R5" i="2"/>
  <c r="Q5" i="2" s="1"/>
  <c r="S5" i="2"/>
  <c r="V5" i="2"/>
  <c r="W5" i="2" s="1"/>
  <c r="T5" i="2"/>
  <c r="U5" i="2"/>
  <c r="X5" i="2"/>
  <c r="AA5" i="2"/>
  <c r="AB5" i="2" s="1"/>
  <c r="Y5" i="2" s="1"/>
  <c r="Z5" i="2"/>
  <c r="AC5" i="2" s="1"/>
  <c r="AF5" i="2"/>
  <c r="AE5" i="2"/>
  <c r="AH5" i="2" s="1"/>
  <c r="AJ5" i="2"/>
  <c r="AK5" i="2" s="1"/>
  <c r="AI5" i="2"/>
  <c r="AL5" i="2"/>
  <c r="AN5" i="2"/>
  <c r="AO5" i="2" s="1"/>
  <c r="AR5" i="2"/>
  <c r="AS5" i="2" s="1"/>
  <c r="AQ5" i="2"/>
  <c r="AV5" i="2"/>
  <c r="AX5" i="2" s="1"/>
  <c r="AU5" i="2"/>
  <c r="AW5" i="2"/>
  <c r="H5" i="2"/>
  <c r="G5" i="2" s="1"/>
  <c r="I5" i="2"/>
  <c r="C6" i="2"/>
  <c r="K6" i="2"/>
  <c r="J6" i="2"/>
  <c r="M6" i="2"/>
  <c r="L6" i="2" s="1"/>
  <c r="N6" i="2"/>
  <c r="P6" i="2"/>
  <c r="O6" i="2" s="1"/>
  <c r="R6" i="2"/>
  <c r="S6" i="2"/>
  <c r="Q6" i="2"/>
  <c r="V6" i="2"/>
  <c r="W6" i="2" s="1"/>
  <c r="T6" i="2"/>
  <c r="U6" i="2"/>
  <c r="AA6" i="2"/>
  <c r="AB6" i="2" s="1"/>
  <c r="Y6" i="2"/>
  <c r="Z6" i="2"/>
  <c r="AC6" i="2" s="1"/>
  <c r="AF6" i="2"/>
  <c r="AG6" i="2" s="1"/>
  <c r="AD6" i="2" s="1"/>
  <c r="AE6" i="2"/>
  <c r="AJ6" i="2"/>
  <c r="AK6" i="2" s="1"/>
  <c r="AL6" i="2"/>
  <c r="AN6" i="2"/>
  <c r="AP6" i="2" s="1"/>
  <c r="AM6" i="2"/>
  <c r="AO6" i="2"/>
  <c r="AR6" i="2"/>
  <c r="AV6" i="2"/>
  <c r="AX6" i="2" s="1"/>
  <c r="AU6" i="2"/>
  <c r="AW6" i="2"/>
  <c r="H6" i="2"/>
  <c r="G6" i="2" s="1"/>
  <c r="I6" i="2"/>
  <c r="C7" i="2"/>
  <c r="K7" i="2"/>
  <c r="J7" i="2"/>
  <c r="M7" i="2"/>
  <c r="N7" i="2"/>
  <c r="L7" i="2"/>
  <c r="P7" i="2"/>
  <c r="O7" i="2"/>
  <c r="R7" i="2"/>
  <c r="S7" i="2"/>
  <c r="Q7" i="2"/>
  <c r="V7" i="2"/>
  <c r="W7" i="2" s="1"/>
  <c r="T7" i="2" s="1"/>
  <c r="E7" i="2" s="1"/>
  <c r="U7" i="2"/>
  <c r="X7" i="2" s="1"/>
  <c r="AA7" i="2"/>
  <c r="AB7" i="2" s="1"/>
  <c r="Y7" i="2" s="1"/>
  <c r="Z7" i="2"/>
  <c r="AF7" i="2"/>
  <c r="AE7" i="2"/>
  <c r="AH7" i="2" s="1"/>
  <c r="AJ7" i="2"/>
  <c r="AK7" i="2" s="1"/>
  <c r="AI7" i="2"/>
  <c r="AN7" i="2"/>
  <c r="AP7" i="2" s="1"/>
  <c r="AM7" i="2"/>
  <c r="AO7" i="2"/>
  <c r="AR7" i="2"/>
  <c r="AS7" i="2" s="1"/>
  <c r="AQ7" i="2"/>
  <c r="AV7" i="2"/>
  <c r="AX7" i="2" s="1"/>
  <c r="H7" i="2"/>
  <c r="I7" i="2"/>
  <c r="C8" i="2"/>
  <c r="K8" i="2"/>
  <c r="J8" i="2"/>
  <c r="M8" i="2"/>
  <c r="L8" i="2" s="1"/>
  <c r="N8" i="2"/>
  <c r="P8" i="2"/>
  <c r="O8" i="2" s="1"/>
  <c r="R8" i="2"/>
  <c r="Q8" i="2" s="1"/>
  <c r="S8" i="2"/>
  <c r="V8" i="2"/>
  <c r="W8" i="2" s="1"/>
  <c r="T8" i="2"/>
  <c r="U8" i="2"/>
  <c r="X8" i="2"/>
  <c r="AA8" i="2"/>
  <c r="AB8" i="2" s="1"/>
  <c r="Y8" i="2"/>
  <c r="Z8" i="2"/>
  <c r="AF8" i="2"/>
  <c r="AE8" i="2"/>
  <c r="AH8" i="2" s="1"/>
  <c r="AG8" i="2"/>
  <c r="AD8" i="2" s="1"/>
  <c r="AJ8" i="2"/>
  <c r="AN8" i="2"/>
  <c r="AP8" i="2" s="1"/>
  <c r="AM8" i="2"/>
  <c r="AO8" i="2"/>
  <c r="AR8" i="2"/>
  <c r="AT8" i="2"/>
  <c r="AV8" i="2"/>
  <c r="AX8" i="2" s="1"/>
  <c r="AU8" i="2"/>
  <c r="H8" i="2"/>
  <c r="G8" i="2" s="1"/>
  <c r="I8" i="2"/>
  <c r="C9" i="2"/>
  <c r="K9" i="2"/>
  <c r="J9" i="2"/>
  <c r="M9" i="2"/>
  <c r="N9" i="2"/>
  <c r="L9" i="2"/>
  <c r="P9" i="2"/>
  <c r="O9" i="2"/>
  <c r="R9" i="2"/>
  <c r="Q9" i="2" s="1"/>
  <c r="S9" i="2"/>
  <c r="V9" i="2"/>
  <c r="W9" i="2" s="1"/>
  <c r="T9" i="2"/>
  <c r="U9" i="2"/>
  <c r="X9" i="2" s="1"/>
  <c r="AA9" i="2"/>
  <c r="AB9" i="2" s="1"/>
  <c r="Y9" i="2" s="1"/>
  <c r="Z9" i="2"/>
  <c r="AF9" i="2"/>
  <c r="AE9" i="2"/>
  <c r="AH9" i="2" s="1"/>
  <c r="AG9" i="2"/>
  <c r="AD9" i="2"/>
  <c r="AJ9" i="2"/>
  <c r="AK9" i="2" s="1"/>
  <c r="AI9" i="2"/>
  <c r="AN9" i="2"/>
  <c r="AP9" i="2" s="1"/>
  <c r="AO9" i="2"/>
  <c r="AR9" i="2"/>
  <c r="AS9" i="2" s="1"/>
  <c r="AQ9" i="2"/>
  <c r="AV9" i="2"/>
  <c r="H9" i="2"/>
  <c r="G9" i="2" s="1"/>
  <c r="I9" i="2"/>
  <c r="C10" i="2"/>
  <c r="K10" i="2"/>
  <c r="J10" i="2"/>
  <c r="M10" i="2"/>
  <c r="N10" i="2"/>
  <c r="L10" i="2"/>
  <c r="P10" i="2"/>
  <c r="O10" i="2" s="1"/>
  <c r="R10" i="2"/>
  <c r="Q10" i="2" s="1"/>
  <c r="S10" i="2"/>
  <c r="V10" i="2"/>
  <c r="W10" i="2" s="1"/>
  <c r="T10" i="2"/>
  <c r="U10" i="2"/>
  <c r="X10" i="2"/>
  <c r="AA10" i="2"/>
  <c r="AB10" i="2" s="1"/>
  <c r="Y10" i="2"/>
  <c r="Z10" i="2"/>
  <c r="AF10" i="2"/>
  <c r="AE10" i="2"/>
  <c r="AG10" i="2"/>
  <c r="AD10" i="2"/>
  <c r="AJ10" i="2"/>
  <c r="AL10" i="2"/>
  <c r="AN10" i="2"/>
  <c r="AP10" i="2" s="1"/>
  <c r="AM10" i="2"/>
  <c r="AO10" i="2"/>
  <c r="AR10" i="2"/>
  <c r="AS10" i="2" s="1"/>
  <c r="AQ10" i="2"/>
  <c r="AT10" i="2"/>
  <c r="AV10" i="2"/>
  <c r="AX10" i="2" s="1"/>
  <c r="AU10" i="2"/>
  <c r="H10" i="2"/>
  <c r="I10" i="2"/>
  <c r="G10" i="2"/>
  <c r="C11" i="2"/>
  <c r="K11" i="2"/>
  <c r="J11" i="2"/>
  <c r="M11" i="2"/>
  <c r="N11" i="2"/>
  <c r="L11" i="2"/>
  <c r="P11" i="2"/>
  <c r="O11" i="2"/>
  <c r="E11" i="2" s="1"/>
  <c r="R11" i="2"/>
  <c r="Q11" i="2" s="1"/>
  <c r="S11" i="2"/>
  <c r="V11" i="2"/>
  <c r="W11" i="2" s="1"/>
  <c r="T11" i="2" s="1"/>
  <c r="U11" i="2"/>
  <c r="X11" i="2"/>
  <c r="AA11" i="2"/>
  <c r="AB11" i="2" s="1"/>
  <c r="Y11" i="2" s="1"/>
  <c r="Z11" i="2"/>
  <c r="AF11" i="2"/>
  <c r="AG11" i="2" s="1"/>
  <c r="AD11" i="2" s="1"/>
  <c r="AE11" i="2"/>
  <c r="AH11" i="2"/>
  <c r="AJ11" i="2"/>
  <c r="AK11" i="2" s="1"/>
  <c r="AI11" i="2"/>
  <c r="AN11" i="2"/>
  <c r="AM11" i="2" s="1"/>
  <c r="AP11" i="2"/>
  <c r="AR11" i="2"/>
  <c r="AV11" i="2"/>
  <c r="AU11" i="2"/>
  <c r="AW11" i="2"/>
  <c r="AX11" i="2"/>
  <c r="H11" i="2"/>
  <c r="I11" i="2"/>
  <c r="C12" i="2"/>
  <c r="K12" i="2"/>
  <c r="J12" i="2"/>
  <c r="M12" i="2"/>
  <c r="L12" i="2" s="1"/>
  <c r="N12" i="2"/>
  <c r="P12" i="2"/>
  <c r="O12" i="2" s="1"/>
  <c r="R12" i="2"/>
  <c r="Q12" i="2" s="1"/>
  <c r="S12" i="2"/>
  <c r="V12" i="2"/>
  <c r="W12" i="2" s="1"/>
  <c r="T12" i="2"/>
  <c r="U12" i="2"/>
  <c r="X12" i="2"/>
  <c r="AA12" i="2"/>
  <c r="AB12" i="2"/>
  <c r="Y12" i="2" s="1"/>
  <c r="Z12" i="2"/>
  <c r="AC12" i="2" s="1"/>
  <c r="AF12" i="2"/>
  <c r="AG12" i="2" s="1"/>
  <c r="AD12" i="2" s="1"/>
  <c r="AE12" i="2"/>
  <c r="AH12" i="2" s="1"/>
  <c r="AJ12" i="2"/>
  <c r="AK12" i="2" s="1"/>
  <c r="AN12" i="2"/>
  <c r="AO12" i="2" s="1"/>
  <c r="AM12" i="2"/>
  <c r="AP12" i="2"/>
  <c r="AR12" i="2"/>
  <c r="AS12" i="2" s="1"/>
  <c r="AQ12" i="2"/>
  <c r="AV12" i="2"/>
  <c r="AX12" i="2" s="1"/>
  <c r="AU12" i="2"/>
  <c r="AW12" i="2"/>
  <c r="H12" i="2"/>
  <c r="G12" i="2" s="1"/>
  <c r="I12" i="2"/>
  <c r="C13" i="2"/>
  <c r="K13" i="2"/>
  <c r="J13" i="2" s="1"/>
  <c r="M13" i="2"/>
  <c r="L13" i="2" s="1"/>
  <c r="N13" i="2"/>
  <c r="P13" i="2"/>
  <c r="O13" i="2"/>
  <c r="R13" i="2"/>
  <c r="S13" i="2"/>
  <c r="V13" i="2"/>
  <c r="W13" i="2" s="1"/>
  <c r="T13" i="2" s="1"/>
  <c r="U13" i="2"/>
  <c r="X13" i="2" s="1"/>
  <c r="AA13" i="2"/>
  <c r="AB13" i="2"/>
  <c r="Y13" i="2"/>
  <c r="Z13" i="2"/>
  <c r="AF13" i="2"/>
  <c r="AE13" i="2"/>
  <c r="AJ13" i="2"/>
  <c r="AK13" i="2" s="1"/>
  <c r="AI13" i="2"/>
  <c r="AN13" i="2"/>
  <c r="AR13" i="2"/>
  <c r="AS13" i="2" s="1"/>
  <c r="AQ13" i="2"/>
  <c r="AT13" i="2"/>
  <c r="AV13" i="2"/>
  <c r="AW13" i="2" s="1"/>
  <c r="AU13" i="2"/>
  <c r="AX13" i="2"/>
  <c r="H13" i="2"/>
  <c r="G13" i="2" s="1"/>
  <c r="I13" i="2"/>
  <c r="C14" i="2"/>
  <c r="K14" i="2"/>
  <c r="J14" i="2"/>
  <c r="M14" i="2"/>
  <c r="N14" i="2"/>
  <c r="L14" i="2"/>
  <c r="P14" i="2"/>
  <c r="O14" i="2" s="1"/>
  <c r="R14" i="2"/>
  <c r="Q14" i="2" s="1"/>
  <c r="S14" i="2"/>
  <c r="V14" i="2"/>
  <c r="W14" i="2" s="1"/>
  <c r="T14" i="2"/>
  <c r="U14" i="2"/>
  <c r="X14" i="2"/>
  <c r="AA14" i="2"/>
  <c r="AB14" i="2"/>
  <c r="Y14" i="2" s="1"/>
  <c r="Z14" i="2"/>
  <c r="AC14" i="2" s="1"/>
  <c r="AF14" i="2"/>
  <c r="AE14" i="2"/>
  <c r="AH14" i="2" s="1"/>
  <c r="AG14" i="2"/>
  <c r="AD14" i="2"/>
  <c r="AJ14" i="2"/>
  <c r="AN14" i="2"/>
  <c r="AM14" i="2"/>
  <c r="AO14" i="2"/>
  <c r="AP14" i="2"/>
  <c r="AR14" i="2"/>
  <c r="AS14" i="2" s="1"/>
  <c r="AQ14" i="2"/>
  <c r="AV14" i="2"/>
  <c r="AU14" i="2" s="1"/>
  <c r="AX14" i="2"/>
  <c r="H14" i="2"/>
  <c r="G14" i="2" s="1"/>
  <c r="I14" i="2"/>
  <c r="C15" i="2"/>
  <c r="K15" i="2"/>
  <c r="J15" i="2"/>
  <c r="M15" i="2"/>
  <c r="L15" i="2" s="1"/>
  <c r="N15" i="2"/>
  <c r="P15" i="2"/>
  <c r="O15" i="2"/>
  <c r="R15" i="2"/>
  <c r="S15" i="2"/>
  <c r="Q15" i="2"/>
  <c r="V15" i="2"/>
  <c r="W15" i="2" s="1"/>
  <c r="T15" i="2" s="1"/>
  <c r="U15" i="2"/>
  <c r="X15" i="2" s="1"/>
  <c r="AA15" i="2"/>
  <c r="AB15" i="2" s="1"/>
  <c r="Y15" i="2" s="1"/>
  <c r="Z15" i="2"/>
  <c r="AC15" i="2" s="1"/>
  <c r="AF15" i="2"/>
  <c r="AH15" i="2" s="1"/>
  <c r="AE15" i="2"/>
  <c r="AJ15" i="2"/>
  <c r="AK15" i="2" s="1"/>
  <c r="AI15" i="2"/>
  <c r="AL15" i="2"/>
  <c r="AN15" i="2"/>
  <c r="AO15" i="2"/>
  <c r="AR15" i="2"/>
  <c r="AS15" i="2" s="1"/>
  <c r="AV15" i="2"/>
  <c r="AW15" i="2" s="1"/>
  <c r="AU15" i="2"/>
  <c r="AX15" i="2"/>
  <c r="H15" i="2"/>
  <c r="I15" i="2"/>
  <c r="G15" i="2"/>
  <c r="C16" i="2"/>
  <c r="K16" i="2"/>
  <c r="J16" i="2"/>
  <c r="M16" i="2"/>
  <c r="N16" i="2"/>
  <c r="L16" i="2"/>
  <c r="P16" i="2"/>
  <c r="O16" i="2"/>
  <c r="R16" i="2"/>
  <c r="Q16" i="2" s="1"/>
  <c r="S16" i="2"/>
  <c r="V16" i="2"/>
  <c r="W16" i="2" s="1"/>
  <c r="T16" i="2"/>
  <c r="U16" i="2"/>
  <c r="X16" i="2"/>
  <c r="AA16" i="2"/>
  <c r="AB16" i="2"/>
  <c r="Y16" i="2" s="1"/>
  <c r="Z16" i="2"/>
  <c r="AC16" i="2" s="1"/>
  <c r="AF16" i="2"/>
  <c r="AE16" i="2"/>
  <c r="AG16" i="2" s="1"/>
  <c r="AD16" i="2" s="1"/>
  <c r="AH16" i="2"/>
  <c r="AJ16" i="2"/>
  <c r="AL16" i="2"/>
  <c r="AN16" i="2"/>
  <c r="AM16" i="2"/>
  <c r="AO16" i="2"/>
  <c r="AP16" i="2"/>
  <c r="AR16" i="2"/>
  <c r="AS16" i="2" s="1"/>
  <c r="AQ16" i="2"/>
  <c r="AV16" i="2"/>
  <c r="H16" i="2"/>
  <c r="G16" i="2" s="1"/>
  <c r="I16" i="2"/>
  <c r="C17" i="2"/>
  <c r="K17" i="2"/>
  <c r="J17" i="2" s="1"/>
  <c r="M17" i="2"/>
  <c r="N17" i="2"/>
  <c r="L17" i="2"/>
  <c r="P17" i="2"/>
  <c r="O17" i="2"/>
  <c r="R17" i="2"/>
  <c r="Q17" i="2" s="1"/>
  <c r="E17" i="2" s="1"/>
  <c r="S17" i="2"/>
  <c r="V17" i="2"/>
  <c r="W17" i="2" s="1"/>
  <c r="T17" i="2"/>
  <c r="U17" i="2"/>
  <c r="X17" i="2" s="1"/>
  <c r="AA17" i="2"/>
  <c r="AB17" i="2" s="1"/>
  <c r="Y17" i="2" s="1"/>
  <c r="Z17" i="2"/>
  <c r="AF17" i="2"/>
  <c r="AE17" i="2"/>
  <c r="AG17" i="2"/>
  <c r="AD17" i="2" s="1"/>
  <c r="AH17" i="2"/>
  <c r="AJ17" i="2"/>
  <c r="AK17" i="2" s="1"/>
  <c r="AI17" i="2"/>
  <c r="AN17" i="2"/>
  <c r="AP17" i="2" s="1"/>
  <c r="AM17" i="2"/>
  <c r="AO17" i="2"/>
  <c r="AR17" i="2"/>
  <c r="AV17" i="2"/>
  <c r="AU17" i="2"/>
  <c r="AW17" i="2"/>
  <c r="AX17" i="2"/>
  <c r="H17" i="2"/>
  <c r="G17" i="2" s="1"/>
  <c r="I17" i="2"/>
  <c r="C18" i="2"/>
  <c r="K18" i="2"/>
  <c r="J18" i="2"/>
  <c r="M18" i="2"/>
  <c r="N18" i="2"/>
  <c r="L18" i="2"/>
  <c r="P18" i="2"/>
  <c r="O18" i="2" s="1"/>
  <c r="R18" i="2"/>
  <c r="S18" i="2"/>
  <c r="Q18" i="2"/>
  <c r="V18" i="2"/>
  <c r="W18" i="2" s="1"/>
  <c r="T18" i="2"/>
  <c r="U18" i="2"/>
  <c r="X18" i="2"/>
  <c r="AA18" i="2"/>
  <c r="AB18" i="2"/>
  <c r="Y18" i="2"/>
  <c r="Z18" i="2"/>
  <c r="AC18" i="2" s="1"/>
  <c r="AF18" i="2"/>
  <c r="AE18" i="2"/>
  <c r="AH18" i="2" s="1"/>
  <c r="AJ18" i="2"/>
  <c r="AK18" i="2" s="1"/>
  <c r="AI18" i="2"/>
  <c r="AL18" i="2"/>
  <c r="AN18" i="2"/>
  <c r="AO18" i="2" s="1"/>
  <c r="AM18" i="2"/>
  <c r="AP18" i="2"/>
  <c r="AR18" i="2"/>
  <c r="AS18" i="2" s="1"/>
  <c r="AQ18" i="2"/>
  <c r="AT18" i="2"/>
  <c r="AV18" i="2"/>
  <c r="AW18" i="2"/>
  <c r="H18" i="2"/>
  <c r="I18" i="2"/>
  <c r="G18" i="2"/>
  <c r="C19" i="2"/>
  <c r="K19" i="2"/>
  <c r="J19" i="2" s="1"/>
  <c r="M19" i="2"/>
  <c r="N19" i="2"/>
  <c r="L19" i="2"/>
  <c r="P19" i="2"/>
  <c r="O19" i="2"/>
  <c r="E19" i="2" s="1"/>
  <c r="R19" i="2"/>
  <c r="Q19" i="2" s="1"/>
  <c r="S19" i="2"/>
  <c r="V19" i="2"/>
  <c r="W19" i="2" s="1"/>
  <c r="T19" i="2" s="1"/>
  <c r="U19" i="2"/>
  <c r="X19" i="2"/>
  <c r="AA19" i="2"/>
  <c r="AB19" i="2" s="1"/>
  <c r="Y19" i="2" s="1"/>
  <c r="Z19" i="2"/>
  <c r="AF19" i="2"/>
  <c r="AG19" i="2" s="1"/>
  <c r="AD19" i="2" s="1"/>
  <c r="AE19" i="2"/>
  <c r="AH19" i="2"/>
  <c r="AJ19" i="2"/>
  <c r="AK19" i="2" s="1"/>
  <c r="AI19" i="2"/>
  <c r="AN19" i="2"/>
  <c r="AM19" i="2" s="1"/>
  <c r="AP19" i="2"/>
  <c r="AR19" i="2"/>
  <c r="AV19" i="2"/>
  <c r="AU19" i="2"/>
  <c r="AW19" i="2"/>
  <c r="AX19" i="2"/>
  <c r="H19" i="2"/>
  <c r="I19" i="2"/>
  <c r="C20" i="2"/>
  <c r="K20" i="2"/>
  <c r="J20" i="2"/>
  <c r="M20" i="2"/>
  <c r="L20" i="2" s="1"/>
  <c r="N20" i="2"/>
  <c r="P20" i="2"/>
  <c r="O20" i="2" s="1"/>
  <c r="R20" i="2"/>
  <c r="Q20" i="2" s="1"/>
  <c r="S20" i="2"/>
  <c r="V20" i="2"/>
  <c r="W20" i="2" s="1"/>
  <c r="T20" i="2"/>
  <c r="U20" i="2"/>
  <c r="X20" i="2"/>
  <c r="AA20" i="2"/>
  <c r="AB20" i="2"/>
  <c r="Y20" i="2" s="1"/>
  <c r="Z20" i="2"/>
  <c r="AC20" i="2" s="1"/>
  <c r="AF20" i="2"/>
  <c r="AG20" i="2" s="1"/>
  <c r="AD20" i="2" s="1"/>
  <c r="AE20" i="2"/>
  <c r="AH20" i="2" s="1"/>
  <c r="AJ20" i="2"/>
  <c r="AK20" i="2" s="1"/>
  <c r="AN20" i="2"/>
  <c r="AO20" i="2" s="1"/>
  <c r="AM20" i="2"/>
  <c r="AP20" i="2"/>
  <c r="AR20" i="2"/>
  <c r="AS20" i="2" s="1"/>
  <c r="AQ20" i="2"/>
  <c r="AV20" i="2"/>
  <c r="AX20" i="2" s="1"/>
  <c r="AU20" i="2"/>
  <c r="AW20" i="2"/>
  <c r="H20" i="2"/>
  <c r="I20" i="2"/>
  <c r="G20" i="2"/>
  <c r="C21" i="2"/>
  <c r="K21" i="2"/>
  <c r="J21" i="2"/>
  <c r="M21" i="2"/>
  <c r="L21" i="2" s="1"/>
  <c r="N21" i="2"/>
  <c r="P21" i="2"/>
  <c r="O21" i="2"/>
  <c r="R21" i="2"/>
  <c r="S21" i="2"/>
  <c r="Q21" i="2"/>
  <c r="V21" i="2"/>
  <c r="W21" i="2"/>
  <c r="T21" i="2" s="1"/>
  <c r="U21" i="2"/>
  <c r="X21" i="2"/>
  <c r="AA21" i="2"/>
  <c r="Z21" i="2"/>
  <c r="AF21" i="2"/>
  <c r="AE21" i="2"/>
  <c r="AH21" i="2" s="1"/>
  <c r="AG21" i="2"/>
  <c r="AD21" i="2"/>
  <c r="AJ21" i="2"/>
  <c r="AN21" i="2"/>
  <c r="AP21" i="2" s="1"/>
  <c r="AM21" i="2"/>
  <c r="AO21" i="2"/>
  <c r="AR21" i="2"/>
  <c r="AV21" i="2"/>
  <c r="AX21" i="2" s="1"/>
  <c r="AU21" i="2"/>
  <c r="AW21" i="2"/>
  <c r="H21" i="2"/>
  <c r="I21" i="2"/>
  <c r="G21" i="2"/>
  <c r="C22" i="2"/>
  <c r="K22" i="2"/>
  <c r="J22" i="2"/>
  <c r="M22" i="2"/>
  <c r="L22" i="2" s="1"/>
  <c r="N22" i="2"/>
  <c r="P22" i="2"/>
  <c r="O22" i="2"/>
  <c r="R22" i="2"/>
  <c r="Q22" i="2" s="1"/>
  <c r="S22" i="2"/>
  <c r="V22" i="2"/>
  <c r="W22" i="2"/>
  <c r="T22" i="2" s="1"/>
  <c r="U22" i="2"/>
  <c r="X22" i="2"/>
  <c r="AA22" i="2"/>
  <c r="Z22" i="2"/>
  <c r="AF22" i="2"/>
  <c r="AE22" i="2"/>
  <c r="AH22" i="2" s="1"/>
  <c r="AG22" i="2"/>
  <c r="AD22" i="2"/>
  <c r="AJ22" i="2"/>
  <c r="AN22" i="2"/>
  <c r="AP22" i="2" s="1"/>
  <c r="AM22" i="2"/>
  <c r="AO22" i="2"/>
  <c r="AR22" i="2"/>
  <c r="AV22" i="2"/>
  <c r="AX22" i="2" s="1"/>
  <c r="AU22" i="2"/>
  <c r="AW22" i="2"/>
  <c r="H22" i="2"/>
  <c r="I22" i="2"/>
  <c r="G22" i="2"/>
  <c r="C23" i="2"/>
  <c r="K23" i="2"/>
  <c r="J23" i="2"/>
  <c r="M23" i="2"/>
  <c r="L23" i="2" s="1"/>
  <c r="N23" i="2"/>
  <c r="P23" i="2"/>
  <c r="O23" i="2"/>
  <c r="R23" i="2"/>
  <c r="Q23" i="2" s="1"/>
  <c r="S23" i="2"/>
  <c r="V23" i="2"/>
  <c r="W23" i="2"/>
  <c r="T23" i="2" s="1"/>
  <c r="U23" i="2"/>
  <c r="X23" i="2"/>
  <c r="AA23" i="2"/>
  <c r="Z23" i="2"/>
  <c r="AF23" i="2"/>
  <c r="AE23" i="2"/>
  <c r="AH23" i="2" s="1"/>
  <c r="AG23" i="2"/>
  <c r="AD23" i="2"/>
  <c r="AJ23" i="2"/>
  <c r="AN23" i="2"/>
  <c r="AP23" i="2" s="1"/>
  <c r="AM23" i="2"/>
  <c r="AO23" i="2"/>
  <c r="AR23" i="2"/>
  <c r="AV23" i="2"/>
  <c r="AX23" i="2" s="1"/>
  <c r="AU23" i="2"/>
  <c r="AW23" i="2"/>
  <c r="H23" i="2"/>
  <c r="I23" i="2"/>
  <c r="G23" i="2" s="1"/>
  <c r="C24" i="2"/>
  <c r="K24" i="2"/>
  <c r="J24" i="2"/>
  <c r="M24" i="2"/>
  <c r="L24" i="2" s="1"/>
  <c r="N24" i="2"/>
  <c r="P24" i="2"/>
  <c r="O24" i="2" s="1"/>
  <c r="R24" i="2"/>
  <c r="S24" i="2"/>
  <c r="Q24" i="2"/>
  <c r="V24" i="2"/>
  <c r="W24" i="2" s="1"/>
  <c r="T24" i="2" s="1"/>
  <c r="U24" i="2"/>
  <c r="X24" i="2" s="1"/>
  <c r="AA24" i="2"/>
  <c r="AB24" i="2" s="1"/>
  <c r="Y24" i="2" s="1"/>
  <c r="Z24" i="2"/>
  <c r="AF24" i="2"/>
  <c r="AE24" i="2"/>
  <c r="AH24" i="2" s="1"/>
  <c r="AG24" i="2"/>
  <c r="AD24" i="2"/>
  <c r="AJ24" i="2"/>
  <c r="AN24" i="2"/>
  <c r="AR24" i="2"/>
  <c r="AV24" i="2"/>
  <c r="AX24" i="2" s="1"/>
  <c r="AU24" i="2"/>
  <c r="AW24" i="2"/>
  <c r="H24" i="2"/>
  <c r="I24" i="2"/>
  <c r="G24" i="2" s="1"/>
  <c r="C25" i="2"/>
  <c r="K25" i="2"/>
  <c r="J25" i="2"/>
  <c r="M25" i="2"/>
  <c r="L25" i="2" s="1"/>
  <c r="N25" i="2"/>
  <c r="P25" i="2"/>
  <c r="O25" i="2" s="1"/>
  <c r="R25" i="2"/>
  <c r="S25" i="2"/>
  <c r="Q25" i="2"/>
  <c r="V25" i="2"/>
  <c r="W25" i="2" s="1"/>
  <c r="T25" i="2" s="1"/>
  <c r="U25" i="2"/>
  <c r="X25" i="2" s="1"/>
  <c r="AA25" i="2"/>
  <c r="AB25" i="2" s="1"/>
  <c r="Y25" i="2" s="1"/>
  <c r="Z25" i="2"/>
  <c r="AF25" i="2"/>
  <c r="AE25" i="2"/>
  <c r="AH25" i="2" s="1"/>
  <c r="AG25" i="2"/>
  <c r="AD25" i="2" s="1"/>
  <c r="AJ25" i="2"/>
  <c r="AK25" i="2" s="1"/>
  <c r="AI25" i="2"/>
  <c r="AL25" i="2"/>
  <c r="AN25" i="2"/>
  <c r="AP25" i="2" s="1"/>
  <c r="AM25" i="2"/>
  <c r="AO25" i="2"/>
  <c r="AR25" i="2"/>
  <c r="AV25" i="2"/>
  <c r="H25" i="2"/>
  <c r="I25" i="2"/>
  <c r="C26" i="2"/>
  <c r="K26" i="2"/>
  <c r="J26" i="2"/>
  <c r="M26" i="2"/>
  <c r="N26" i="2"/>
  <c r="L26" i="2"/>
  <c r="P26" i="2"/>
  <c r="O26" i="2" s="1"/>
  <c r="R26" i="2"/>
  <c r="Q26" i="2" s="1"/>
  <c r="S26" i="2"/>
  <c r="V26" i="2"/>
  <c r="W26" i="2" s="1"/>
  <c r="T26" i="2" s="1"/>
  <c r="U26" i="2"/>
  <c r="X26" i="2" s="1"/>
  <c r="AA26" i="2"/>
  <c r="AB26" i="2" s="1"/>
  <c r="Y26" i="2"/>
  <c r="Z26" i="2"/>
  <c r="AF26" i="2"/>
  <c r="AE26" i="2"/>
  <c r="AH26" i="2" s="1"/>
  <c r="AJ26" i="2"/>
  <c r="AN26" i="2"/>
  <c r="AP26" i="2" s="1"/>
  <c r="AR26" i="2"/>
  <c r="AS26" i="2" s="1"/>
  <c r="AQ26" i="2"/>
  <c r="AT26" i="2"/>
  <c r="AV26" i="2"/>
  <c r="AX26" i="2" s="1"/>
  <c r="AU26" i="2"/>
  <c r="H26" i="2"/>
  <c r="I26" i="2"/>
  <c r="G26" i="2" s="1"/>
  <c r="C27" i="2"/>
  <c r="K27" i="2"/>
  <c r="J27" i="2"/>
  <c r="M27" i="2"/>
  <c r="N27" i="2"/>
  <c r="L27" i="2"/>
  <c r="P27" i="2"/>
  <c r="O27" i="2" s="1"/>
  <c r="R27" i="2"/>
  <c r="Q27" i="2" s="1"/>
  <c r="S27" i="2"/>
  <c r="V27" i="2"/>
  <c r="W27" i="2"/>
  <c r="T27" i="2"/>
  <c r="U27" i="2"/>
  <c r="X27" i="2"/>
  <c r="AA27" i="2"/>
  <c r="AB27" i="2" s="1"/>
  <c r="Y27" i="2"/>
  <c r="Z27" i="2"/>
  <c r="AC27" i="2" s="1"/>
  <c r="AF27" i="2"/>
  <c r="AE27" i="2"/>
  <c r="AG27" i="2"/>
  <c r="AD27" i="2"/>
  <c r="AJ27" i="2"/>
  <c r="AK27" i="2" s="1"/>
  <c r="AI27" i="2"/>
  <c r="AN27" i="2"/>
  <c r="AP27" i="2" s="1"/>
  <c r="AO27" i="2"/>
  <c r="AR27" i="2"/>
  <c r="AS27" i="2" s="1"/>
  <c r="AV27" i="2"/>
  <c r="AX27" i="2" s="1"/>
  <c r="AU27" i="2"/>
  <c r="AW27" i="2"/>
  <c r="H27" i="2"/>
  <c r="G27" i="2" s="1"/>
  <c r="I27" i="2"/>
  <c r="C28" i="2"/>
  <c r="K28" i="2"/>
  <c r="J28" i="2"/>
  <c r="M28" i="2"/>
  <c r="L28" i="2" s="1"/>
  <c r="N28" i="2"/>
  <c r="P28" i="2"/>
  <c r="O28" i="2" s="1"/>
  <c r="R28" i="2"/>
  <c r="S28" i="2"/>
  <c r="Q28" i="2"/>
  <c r="V28" i="2"/>
  <c r="W28" i="2" s="1"/>
  <c r="T28" i="2"/>
  <c r="U28" i="2"/>
  <c r="AA28" i="2"/>
  <c r="AB28" i="2" s="1"/>
  <c r="Y28" i="2" s="1"/>
  <c r="Z28" i="2"/>
  <c r="AC28" i="2"/>
  <c r="AF28" i="2"/>
  <c r="AG28" i="2" s="1"/>
  <c r="AD28" i="2" s="1"/>
  <c r="AE28" i="2"/>
  <c r="AH28" i="2" s="1"/>
  <c r="AJ28" i="2"/>
  <c r="AI28" i="2" s="1"/>
  <c r="AK28" i="2"/>
  <c r="AL28" i="2"/>
  <c r="AN28" i="2"/>
  <c r="AM28" i="2" s="1"/>
  <c r="AR28" i="2"/>
  <c r="AQ28" i="2"/>
  <c r="AS28" i="2"/>
  <c r="AT28" i="2"/>
  <c r="AV28" i="2"/>
  <c r="H28" i="2"/>
  <c r="I28" i="2"/>
  <c r="G28" i="2" s="1"/>
  <c r="C29" i="2"/>
  <c r="K29" i="2"/>
  <c r="J29" i="2"/>
  <c r="M29" i="2"/>
  <c r="N29" i="2"/>
  <c r="L29" i="2" s="1"/>
  <c r="P29" i="2"/>
  <c r="O29" i="2"/>
  <c r="R29" i="2"/>
  <c r="Q29" i="2" s="1"/>
  <c r="S29" i="2"/>
  <c r="V29" i="2"/>
  <c r="W29" i="2"/>
  <c r="T29" i="2" s="1"/>
  <c r="E29" i="2" s="1"/>
  <c r="U29" i="2"/>
  <c r="X29" i="2"/>
  <c r="AA29" i="2"/>
  <c r="AB29" i="2" s="1"/>
  <c r="Y29" i="2"/>
  <c r="Z29" i="2"/>
  <c r="AC29" i="2" s="1"/>
  <c r="AF29" i="2"/>
  <c r="AE29" i="2"/>
  <c r="AG29" i="2"/>
  <c r="AD29" i="2" s="1"/>
  <c r="AJ29" i="2"/>
  <c r="AI29" i="2" s="1"/>
  <c r="AN29" i="2"/>
  <c r="AO29" i="2" s="1"/>
  <c r="AR29" i="2"/>
  <c r="AT29" i="2" s="1"/>
  <c r="AQ29" i="2"/>
  <c r="AS29" i="2"/>
  <c r="AV29" i="2"/>
  <c r="AX29" i="2" s="1"/>
  <c r="AU29" i="2"/>
  <c r="H29" i="2"/>
  <c r="G29" i="2" s="1"/>
  <c r="I29" i="2"/>
  <c r="C30" i="2"/>
  <c r="K30" i="2"/>
  <c r="J30" i="2"/>
  <c r="M30" i="2"/>
  <c r="N30" i="2"/>
  <c r="L30" i="2" s="1"/>
  <c r="P30" i="2"/>
  <c r="O30" i="2" s="1"/>
  <c r="R30" i="2"/>
  <c r="Q30" i="2" s="1"/>
  <c r="S30" i="2"/>
  <c r="V30" i="2"/>
  <c r="W30" i="2" s="1"/>
  <c r="T30" i="2" s="1"/>
  <c r="U30" i="2"/>
  <c r="AA30" i="2"/>
  <c r="AB30" i="2" s="1"/>
  <c r="Y30" i="2"/>
  <c r="Z30" i="2"/>
  <c r="AC30" i="2" s="1"/>
  <c r="AF30" i="2"/>
  <c r="AG30" i="2" s="1"/>
  <c r="AD30" i="2" s="1"/>
  <c r="AE30" i="2"/>
  <c r="AJ30" i="2"/>
  <c r="AI30" i="2" s="1"/>
  <c r="AK30" i="2"/>
  <c r="AL30" i="2"/>
  <c r="AN30" i="2"/>
  <c r="AM30" i="2" s="1"/>
  <c r="AO30" i="2"/>
  <c r="AR30" i="2"/>
  <c r="AQ30" i="2"/>
  <c r="AS30" i="2"/>
  <c r="AT30" i="2"/>
  <c r="AV30" i="2"/>
  <c r="AU30" i="2" s="1"/>
  <c r="AW30" i="2"/>
  <c r="H30" i="2"/>
  <c r="G30" i="2" s="1"/>
  <c r="I30" i="2"/>
  <c r="C31" i="2"/>
  <c r="K31" i="2"/>
  <c r="J31" i="2"/>
  <c r="E31" i="2" s="1"/>
  <c r="M31" i="2"/>
  <c r="N31" i="2"/>
  <c r="L31" i="2" s="1"/>
  <c r="P31" i="2"/>
  <c r="O31" i="2" s="1"/>
  <c r="R31" i="2"/>
  <c r="S31" i="2"/>
  <c r="Q31" i="2"/>
  <c r="V31" i="2"/>
  <c r="W31" i="2" s="1"/>
  <c r="T31" i="2" s="1"/>
  <c r="U31" i="2"/>
  <c r="AA31" i="2"/>
  <c r="AB31" i="2" s="1"/>
  <c r="Y31" i="2" s="1"/>
  <c r="Z31" i="2"/>
  <c r="AC31" i="2"/>
  <c r="AF31" i="2"/>
  <c r="AG31" i="2" s="1"/>
  <c r="AD31" i="2" s="1"/>
  <c r="AE31" i="2"/>
  <c r="AJ31" i="2"/>
  <c r="AI31" i="2"/>
  <c r="AK31" i="2"/>
  <c r="AL31" i="2"/>
  <c r="AN31" i="2"/>
  <c r="AO31" i="2" s="1"/>
  <c r="AR31" i="2"/>
  <c r="AQ31" i="2"/>
  <c r="AS31" i="2"/>
  <c r="AT31" i="2"/>
  <c r="AV31" i="2"/>
  <c r="AW31" i="2" s="1"/>
  <c r="H31" i="2"/>
  <c r="G31" i="2" s="1"/>
  <c r="I31" i="2"/>
  <c r="C32" i="2"/>
  <c r="K32" i="2"/>
  <c r="J32" i="2"/>
  <c r="M32" i="2"/>
  <c r="N32" i="2"/>
  <c r="P32" i="2"/>
  <c r="O32" i="2" s="1"/>
  <c r="R32" i="2"/>
  <c r="S32" i="2"/>
  <c r="Q32" i="2"/>
  <c r="V32" i="2"/>
  <c r="W32" i="2"/>
  <c r="T32" i="2"/>
  <c r="U32" i="2"/>
  <c r="AA32" i="2"/>
  <c r="AB32" i="2" s="1"/>
  <c r="Y32" i="2" s="1"/>
  <c r="Z32" i="2"/>
  <c r="AC32" i="2" s="1"/>
  <c r="AF32" i="2"/>
  <c r="AE32" i="2"/>
  <c r="AH32" i="2" s="1"/>
  <c r="AJ32" i="2"/>
  <c r="AI32" i="2"/>
  <c r="AK32" i="2"/>
  <c r="AL32" i="2"/>
  <c r="AN32" i="2"/>
  <c r="AO32" i="2"/>
  <c r="AR32" i="2"/>
  <c r="AQ32" i="2" s="1"/>
  <c r="AV32" i="2"/>
  <c r="AW32" i="2"/>
  <c r="H32" i="2"/>
  <c r="G32" i="2" s="1"/>
  <c r="I32" i="2"/>
  <c r="C33" i="2"/>
  <c r="K33" i="2"/>
  <c r="J33" i="2"/>
  <c r="M33" i="2"/>
  <c r="N33" i="2"/>
  <c r="L33" i="2"/>
  <c r="E33" i="2" s="1"/>
  <c r="P33" i="2"/>
  <c r="O33" i="2" s="1"/>
  <c r="R33" i="2"/>
  <c r="S33" i="2"/>
  <c r="Q33" i="2"/>
  <c r="V33" i="2"/>
  <c r="W33" i="2" s="1"/>
  <c r="T33" i="2" s="1"/>
  <c r="U33" i="2"/>
  <c r="X33" i="2" s="1"/>
  <c r="AA33" i="2"/>
  <c r="AB33" i="2" s="1"/>
  <c r="Y33" i="2" s="1"/>
  <c r="Z33" i="2"/>
  <c r="AF33" i="2"/>
  <c r="AG33" i="2" s="1"/>
  <c r="AD33" i="2" s="1"/>
  <c r="AE33" i="2"/>
  <c r="AJ33" i="2"/>
  <c r="AI33" i="2" s="1"/>
  <c r="AN33" i="2"/>
  <c r="AO33" i="2"/>
  <c r="AR33" i="2"/>
  <c r="AQ33" i="2"/>
  <c r="AS33" i="2"/>
  <c r="AT33" i="2"/>
  <c r="AV33" i="2"/>
  <c r="AW33" i="2"/>
  <c r="H33" i="2"/>
  <c r="I33" i="2"/>
  <c r="C34" i="2"/>
  <c r="K34" i="2"/>
  <c r="J34" i="2"/>
  <c r="M34" i="2"/>
  <c r="N34" i="2"/>
  <c r="L34" i="2" s="1"/>
  <c r="P34" i="2"/>
  <c r="O34" i="2" s="1"/>
  <c r="R34" i="2"/>
  <c r="Q34" i="2" s="1"/>
  <c r="S34" i="2"/>
  <c r="V34" i="2"/>
  <c r="W34" i="2" s="1"/>
  <c r="T34" i="2" s="1"/>
  <c r="U34" i="2"/>
  <c r="AA34" i="2"/>
  <c r="AB34" i="2"/>
  <c r="Y34" i="2"/>
  <c r="Z34" i="2"/>
  <c r="AC34" i="2"/>
  <c r="AF34" i="2"/>
  <c r="AE34" i="2"/>
  <c r="AH34" i="2" s="1"/>
  <c r="AJ34" i="2"/>
  <c r="AN34" i="2"/>
  <c r="AM34" i="2" s="1"/>
  <c r="AO34" i="2"/>
  <c r="AR34" i="2"/>
  <c r="AT34" i="2" s="1"/>
  <c r="AQ34" i="2"/>
  <c r="AS34" i="2"/>
  <c r="AV34" i="2"/>
  <c r="AU34" i="2" s="1"/>
  <c r="H34" i="2"/>
  <c r="G34" i="2" s="1"/>
  <c r="I34" i="2"/>
  <c r="C35" i="2"/>
  <c r="K35" i="2"/>
  <c r="J35" i="2"/>
  <c r="M35" i="2"/>
  <c r="N35" i="2"/>
  <c r="L35" i="2"/>
  <c r="P35" i="2"/>
  <c r="O35" i="2" s="1"/>
  <c r="R35" i="2"/>
  <c r="S35" i="2"/>
  <c r="Q35" i="2" s="1"/>
  <c r="V35" i="2"/>
  <c r="W35" i="2" s="1"/>
  <c r="T35" i="2" s="1"/>
  <c r="U35" i="2"/>
  <c r="X35" i="2" s="1"/>
  <c r="AA35" i="2"/>
  <c r="Z35" i="2"/>
  <c r="AF35" i="2"/>
  <c r="AE35" i="2"/>
  <c r="AH35" i="2"/>
  <c r="AJ35" i="2"/>
  <c r="AI35" i="2"/>
  <c r="AK35" i="2"/>
  <c r="AL35" i="2"/>
  <c r="AN35" i="2"/>
  <c r="AM35" i="2" s="1"/>
  <c r="AO35" i="2"/>
  <c r="AP35" i="2"/>
  <c r="AR35" i="2"/>
  <c r="AV35" i="2"/>
  <c r="AU35" i="2" s="1"/>
  <c r="H35" i="2"/>
  <c r="G35" i="2" s="1"/>
  <c r="I35" i="2"/>
  <c r="C36" i="2"/>
  <c r="K36" i="2"/>
  <c r="J36" i="2"/>
  <c r="M36" i="2"/>
  <c r="N36" i="2"/>
  <c r="P36" i="2"/>
  <c r="O36" i="2" s="1"/>
  <c r="R36" i="2"/>
  <c r="S36" i="2"/>
  <c r="Q36" i="2" s="1"/>
  <c r="V36" i="2"/>
  <c r="W36" i="2"/>
  <c r="T36" i="2"/>
  <c r="U36" i="2"/>
  <c r="AA36" i="2"/>
  <c r="AB36" i="2" s="1"/>
  <c r="Y36" i="2" s="1"/>
  <c r="Z36" i="2"/>
  <c r="AF36" i="2"/>
  <c r="AE36" i="2"/>
  <c r="AH36" i="2" s="1"/>
  <c r="AJ36" i="2"/>
  <c r="AK36" i="2" s="1"/>
  <c r="AI36" i="2"/>
  <c r="AL36" i="2"/>
  <c r="AN36" i="2"/>
  <c r="AO36" i="2"/>
  <c r="AR36" i="2"/>
  <c r="AQ36" i="2" s="1"/>
  <c r="AV36" i="2"/>
  <c r="AU36" i="2" s="1"/>
  <c r="AW36" i="2"/>
  <c r="AX36" i="2"/>
  <c r="H36" i="2"/>
  <c r="G36" i="2" s="1"/>
  <c r="I36" i="2"/>
  <c r="C37" i="2"/>
  <c r="K37" i="2"/>
  <c r="J37" i="2"/>
  <c r="M37" i="2"/>
  <c r="N37" i="2"/>
  <c r="L37" i="2" s="1"/>
  <c r="P37" i="2"/>
  <c r="O37" i="2" s="1"/>
  <c r="R37" i="2"/>
  <c r="S37" i="2"/>
  <c r="Q37" i="2"/>
  <c r="V37" i="2"/>
  <c r="W37" i="2" s="1"/>
  <c r="T37" i="2"/>
  <c r="U37" i="2"/>
  <c r="AA37" i="2"/>
  <c r="AB37" i="2" s="1"/>
  <c r="Y37" i="2" s="1"/>
  <c r="Z37" i="2"/>
  <c r="AC37" i="2"/>
  <c r="AF37" i="2"/>
  <c r="AE37" i="2"/>
  <c r="AH37" i="2"/>
  <c r="AJ37" i="2"/>
  <c r="AI37" i="2"/>
  <c r="AK37" i="2"/>
  <c r="AL37" i="2"/>
  <c r="AN37" i="2"/>
  <c r="AM37" i="2" s="1"/>
  <c r="AO37" i="2"/>
  <c r="AP37" i="2"/>
  <c r="AR37" i="2"/>
  <c r="AT37" i="2"/>
  <c r="AV37" i="2"/>
  <c r="H37" i="2"/>
  <c r="I37" i="2"/>
  <c r="C38" i="2"/>
  <c r="K38" i="2"/>
  <c r="J38" i="2"/>
  <c r="M38" i="2"/>
  <c r="L38" i="2" s="1"/>
  <c r="N38" i="2"/>
  <c r="P38" i="2"/>
  <c r="O38" i="2" s="1"/>
  <c r="R38" i="2"/>
  <c r="Q38" i="2" s="1"/>
  <c r="S38" i="2"/>
  <c r="V38" i="2"/>
  <c r="W38" i="2" s="1"/>
  <c r="T38" i="2"/>
  <c r="U38" i="2"/>
  <c r="AA38" i="2"/>
  <c r="AB38" i="2"/>
  <c r="Y38" i="2" s="1"/>
  <c r="Z38" i="2"/>
  <c r="AC38" i="2"/>
  <c r="AF38" i="2"/>
  <c r="AE38" i="2"/>
  <c r="AH38" i="2"/>
  <c r="AJ38" i="2"/>
  <c r="AN38" i="2"/>
  <c r="AM38" i="2" s="1"/>
  <c r="AO38" i="2"/>
  <c r="AR38" i="2"/>
  <c r="AT38" i="2" s="1"/>
  <c r="AQ38" i="2"/>
  <c r="AS38" i="2"/>
  <c r="AV38" i="2"/>
  <c r="H38" i="2"/>
  <c r="G38" i="2" s="1"/>
  <c r="I38" i="2"/>
  <c r="C39" i="2"/>
  <c r="K39" i="2"/>
  <c r="J39" i="2"/>
  <c r="M39" i="2"/>
  <c r="N39" i="2"/>
  <c r="L39" i="2"/>
  <c r="P39" i="2"/>
  <c r="O39" i="2" s="1"/>
  <c r="R39" i="2"/>
  <c r="S39" i="2"/>
  <c r="Q39" i="2" s="1"/>
  <c r="V39" i="2"/>
  <c r="W39" i="2" s="1"/>
  <c r="T39" i="2"/>
  <c r="E39" i="2" s="1"/>
  <c r="U39" i="2"/>
  <c r="X39" i="2" s="1"/>
  <c r="AA39" i="2"/>
  <c r="AB39" i="2"/>
  <c r="Y39" i="2" s="1"/>
  <c r="Z39" i="2"/>
  <c r="AC39" i="2" s="1"/>
  <c r="AF39" i="2"/>
  <c r="AE39" i="2"/>
  <c r="AH39" i="2" s="1"/>
  <c r="AG39" i="2"/>
  <c r="AD39" i="2" s="1"/>
  <c r="AJ39" i="2"/>
  <c r="AK39" i="2" s="1"/>
  <c r="AI39" i="2"/>
  <c r="AL39" i="2"/>
  <c r="AN39" i="2"/>
  <c r="AO39" i="2" s="1"/>
  <c r="AM39" i="2"/>
  <c r="AP39" i="2"/>
  <c r="AR39" i="2"/>
  <c r="AS39" i="2" s="1"/>
  <c r="AQ39" i="2"/>
  <c r="AT39" i="2"/>
  <c r="AV39" i="2"/>
  <c r="AW39" i="2" s="1"/>
  <c r="AX39" i="2"/>
  <c r="H39" i="2"/>
  <c r="G39" i="2" s="1"/>
  <c r="I39" i="2"/>
  <c r="C40" i="2"/>
  <c r="K40" i="2"/>
  <c r="J40" i="2"/>
  <c r="M40" i="2"/>
  <c r="N40" i="2"/>
  <c r="L40" i="2"/>
  <c r="P40" i="2"/>
  <c r="O40" i="2" s="1"/>
  <c r="R40" i="2"/>
  <c r="S40" i="2"/>
  <c r="Q40" i="2"/>
  <c r="V40" i="2"/>
  <c r="W40" i="2" s="1"/>
  <c r="T40" i="2"/>
  <c r="U40" i="2"/>
  <c r="X40" i="2" s="1"/>
  <c r="AA40" i="2"/>
  <c r="AB40" i="2"/>
  <c r="Y40" i="2" s="1"/>
  <c r="Z40" i="2"/>
  <c r="AC40" i="2" s="1"/>
  <c r="AF40" i="2"/>
  <c r="AE40" i="2"/>
  <c r="AH40" i="2" s="1"/>
  <c r="AG40" i="2"/>
  <c r="AD40" i="2" s="1"/>
  <c r="AJ40" i="2"/>
  <c r="AK40" i="2" s="1"/>
  <c r="AI40" i="2"/>
  <c r="AL40" i="2"/>
  <c r="AN40" i="2"/>
  <c r="AO40" i="2" s="1"/>
  <c r="AM40" i="2"/>
  <c r="AP40" i="2"/>
  <c r="AR40" i="2"/>
  <c r="AV40" i="2"/>
  <c r="AW40" i="2" s="1"/>
  <c r="AX40" i="2"/>
  <c r="H40" i="2"/>
  <c r="G40" i="2" s="1"/>
  <c r="I40" i="2"/>
  <c r="C41" i="2"/>
  <c r="K41" i="2"/>
  <c r="J41" i="2"/>
  <c r="M41" i="2"/>
  <c r="N41" i="2"/>
  <c r="L41" i="2"/>
  <c r="P41" i="2"/>
  <c r="O41" i="2" s="1"/>
  <c r="R41" i="2"/>
  <c r="S41" i="2"/>
  <c r="Q41" i="2"/>
  <c r="V41" i="2"/>
  <c r="W41" i="2" s="1"/>
  <c r="T41" i="2"/>
  <c r="U41" i="2"/>
  <c r="X41" i="2" s="1"/>
  <c r="AA41" i="2"/>
  <c r="AB41" i="2"/>
  <c r="Y41" i="2" s="1"/>
  <c r="Z41" i="2"/>
  <c r="AC41" i="2" s="1"/>
  <c r="AF41" i="2"/>
  <c r="AE41" i="2"/>
  <c r="AH41" i="2" s="1"/>
  <c r="AG41" i="2"/>
  <c r="AD41" i="2" s="1"/>
  <c r="AJ41" i="2"/>
  <c r="AK41" i="2" s="1"/>
  <c r="AI41" i="2"/>
  <c r="AL41" i="2"/>
  <c r="AN41" i="2"/>
  <c r="AO41" i="2" s="1"/>
  <c r="AM41" i="2"/>
  <c r="AP41" i="2"/>
  <c r="AR41" i="2"/>
  <c r="AV41" i="2"/>
  <c r="AW41" i="2" s="1"/>
  <c r="AX41" i="2"/>
  <c r="E41" i="2"/>
  <c r="H41" i="2"/>
  <c r="G41" i="2" s="1"/>
  <c r="I41" i="2"/>
  <c r="C42" i="2"/>
  <c r="K42" i="2"/>
  <c r="J42" i="2"/>
  <c r="M42" i="2"/>
  <c r="N42" i="2"/>
  <c r="L42" i="2"/>
  <c r="P42" i="2"/>
  <c r="O42" i="2" s="1"/>
  <c r="R42" i="2"/>
  <c r="S42" i="2"/>
  <c r="Q42" i="2"/>
  <c r="V42" i="2"/>
  <c r="W42" i="2" s="1"/>
  <c r="T42" i="2"/>
  <c r="U42" i="2"/>
  <c r="X42" i="2" s="1"/>
  <c r="AA42" i="2"/>
  <c r="AB42" i="2"/>
  <c r="Y42" i="2" s="1"/>
  <c r="Z42" i="2"/>
  <c r="AC42" i="2" s="1"/>
  <c r="AF42" i="2"/>
  <c r="AE42" i="2"/>
  <c r="AJ42" i="2"/>
  <c r="AK42" i="2" s="1"/>
  <c r="AL42" i="2"/>
  <c r="AN42" i="2"/>
  <c r="AP42" i="2" s="1"/>
  <c r="AM42" i="2"/>
  <c r="AO42" i="2"/>
  <c r="AR42" i="2"/>
  <c r="AS42" i="2" s="1"/>
  <c r="AQ42" i="2"/>
  <c r="AT42" i="2"/>
  <c r="AV42" i="2"/>
  <c r="AU42" i="2"/>
  <c r="AW42" i="2"/>
  <c r="AX42" i="2"/>
  <c r="H42" i="2"/>
  <c r="I42" i="2"/>
  <c r="G42" i="2"/>
  <c r="C43" i="2"/>
  <c r="K43" i="2"/>
  <c r="J43" i="2"/>
  <c r="M43" i="2"/>
  <c r="N43" i="2"/>
  <c r="L43" i="2"/>
  <c r="P43" i="2"/>
  <c r="O43" i="2"/>
  <c r="R43" i="2"/>
  <c r="S43" i="2"/>
  <c r="Q43" i="2"/>
  <c r="V43" i="2"/>
  <c r="W43" i="2" s="1"/>
  <c r="T43" i="2" s="1"/>
  <c r="U43" i="2"/>
  <c r="X43" i="2" s="1"/>
  <c r="AA43" i="2"/>
  <c r="AB43" i="2"/>
  <c r="Y43" i="2"/>
  <c r="Z43" i="2"/>
  <c r="AC43" i="2" s="1"/>
  <c r="AF43" i="2"/>
  <c r="AE43" i="2"/>
  <c r="AG43" i="2"/>
  <c r="AD43" i="2" s="1"/>
  <c r="AH43" i="2"/>
  <c r="AJ43" i="2"/>
  <c r="AK43" i="2" s="1"/>
  <c r="AI43" i="2"/>
  <c r="AL43" i="2"/>
  <c r="AN43" i="2"/>
  <c r="AM43" i="2" s="1"/>
  <c r="AO43" i="2"/>
  <c r="AR43" i="2"/>
  <c r="AS43" i="2" s="1"/>
  <c r="AQ43" i="2"/>
  <c r="AT43" i="2"/>
  <c r="AV43" i="2"/>
  <c r="H43" i="2"/>
  <c r="I43" i="2"/>
  <c r="G43" i="2" s="1"/>
  <c r="C44" i="2"/>
  <c r="K44" i="2"/>
  <c r="J44" i="2"/>
  <c r="M44" i="2"/>
  <c r="N44" i="2"/>
  <c r="L44" i="2"/>
  <c r="P44" i="2"/>
  <c r="O44" i="2" s="1"/>
  <c r="R44" i="2"/>
  <c r="S44" i="2"/>
  <c r="Q44" i="2"/>
  <c r="V44" i="2"/>
  <c r="W44" i="2" s="1"/>
  <c r="T44" i="2"/>
  <c r="U44" i="2"/>
  <c r="X44" i="2"/>
  <c r="AA44" i="2"/>
  <c r="AB44" i="2" s="1"/>
  <c r="Y44" i="2" s="1"/>
  <c r="Z44" i="2"/>
  <c r="AF44" i="2"/>
  <c r="AE44" i="2"/>
  <c r="AG44" i="2"/>
  <c r="AD44" i="2"/>
  <c r="AH44" i="2"/>
  <c r="AJ44" i="2"/>
  <c r="AK44" i="2" s="1"/>
  <c r="AL44" i="2"/>
  <c r="AN44" i="2"/>
  <c r="AM44" i="2"/>
  <c r="AO44" i="2"/>
  <c r="AP44" i="2"/>
  <c r="AR44" i="2"/>
  <c r="AV44" i="2"/>
  <c r="AU44" i="2" s="1"/>
  <c r="AW44" i="2"/>
  <c r="AX44" i="2"/>
  <c r="H44" i="2"/>
  <c r="I44" i="2"/>
  <c r="G44" i="2"/>
  <c r="C45" i="2"/>
  <c r="K45" i="2"/>
  <c r="J45" i="2"/>
  <c r="M45" i="2"/>
  <c r="L45" i="2" s="1"/>
  <c r="N45" i="2"/>
  <c r="P45" i="2"/>
  <c r="O45" i="2"/>
  <c r="R45" i="2"/>
  <c r="S45" i="2"/>
  <c r="Q45" i="2"/>
  <c r="V45" i="2"/>
  <c r="W45" i="2" s="1"/>
  <c r="T45" i="2" s="1"/>
  <c r="U45" i="2"/>
  <c r="AA45" i="2"/>
  <c r="AB45" i="2" s="1"/>
  <c r="Y45" i="2" s="1"/>
  <c r="Z45" i="2"/>
  <c r="AC45" i="2" s="1"/>
  <c r="AF45" i="2"/>
  <c r="AE45" i="2"/>
  <c r="AH45" i="2" s="1"/>
  <c r="AJ45" i="2"/>
  <c r="AK45" i="2" s="1"/>
  <c r="AI45" i="2"/>
  <c r="AL45" i="2"/>
  <c r="AN45" i="2"/>
  <c r="AM45" i="2"/>
  <c r="AR45" i="2"/>
  <c r="AS45" i="2" s="1"/>
  <c r="AT45" i="2"/>
  <c r="AV45" i="2"/>
  <c r="AX45" i="2" s="1"/>
  <c r="AU45" i="2"/>
  <c r="AW45" i="2"/>
  <c r="H45" i="2"/>
  <c r="I45" i="2"/>
  <c r="G45" i="2"/>
  <c r="C46" i="2"/>
  <c r="K46" i="2"/>
  <c r="J46" i="2" s="1"/>
  <c r="M46" i="2"/>
  <c r="N46" i="2"/>
  <c r="L46" i="2"/>
  <c r="P46" i="2"/>
  <c r="O46" i="2"/>
  <c r="R46" i="2"/>
  <c r="Q46" i="2" s="1"/>
  <c r="S46" i="2"/>
  <c r="V46" i="2"/>
  <c r="W46" i="2" s="1"/>
  <c r="T46" i="2"/>
  <c r="U46" i="2"/>
  <c r="X46" i="2"/>
  <c r="AA46" i="2"/>
  <c r="AB46" i="2"/>
  <c r="Y46" i="2"/>
  <c r="Z46" i="2"/>
  <c r="AF46" i="2"/>
  <c r="AE46" i="2"/>
  <c r="AG46" i="2" s="1"/>
  <c r="AD46" i="2" s="1"/>
  <c r="AH46" i="2"/>
  <c r="AJ46" i="2"/>
  <c r="AI46" i="2" s="1"/>
  <c r="AN46" i="2"/>
  <c r="AM46" i="2"/>
  <c r="AO46" i="2"/>
  <c r="AP46" i="2"/>
  <c r="AR46" i="2"/>
  <c r="AS46" i="2" s="1"/>
  <c r="AQ46" i="2"/>
  <c r="AT46" i="2"/>
  <c r="AV46" i="2"/>
  <c r="AU46" i="2" s="1"/>
  <c r="AW46" i="2"/>
  <c r="AX46" i="2"/>
  <c r="H46" i="2"/>
  <c r="I46" i="2"/>
  <c r="C47" i="2"/>
  <c r="K47" i="2"/>
  <c r="J47" i="2" s="1"/>
  <c r="M47" i="2"/>
  <c r="N47" i="2"/>
  <c r="L47" i="2"/>
  <c r="P47" i="2"/>
  <c r="O47" i="2" s="1"/>
  <c r="R47" i="2"/>
  <c r="S47" i="2"/>
  <c r="Q47" i="2" s="1"/>
  <c r="V47" i="2"/>
  <c r="W47" i="2" s="1"/>
  <c r="T47" i="2"/>
  <c r="U47" i="2"/>
  <c r="X47" i="2" s="1"/>
  <c r="AA47" i="2"/>
  <c r="AB47" i="2" s="1"/>
  <c r="Y47" i="2" s="1"/>
  <c r="Z47" i="2"/>
  <c r="AC47" i="2" s="1"/>
  <c r="AF47" i="2"/>
  <c r="AE47" i="2"/>
  <c r="AH47" i="2" s="1"/>
  <c r="AG47" i="2"/>
  <c r="AD47" i="2"/>
  <c r="AJ47" i="2"/>
  <c r="AK47" i="2" s="1"/>
  <c r="AI47" i="2"/>
  <c r="AL47" i="2"/>
  <c r="AN47" i="2"/>
  <c r="AM47" i="2"/>
  <c r="AO47" i="2"/>
  <c r="AP47" i="2"/>
  <c r="AR47" i="2"/>
  <c r="AS47" i="2" s="1"/>
  <c r="AT47" i="2"/>
  <c r="AV47" i="2"/>
  <c r="AU47" i="2"/>
  <c r="AW47" i="2"/>
  <c r="AX47" i="2"/>
  <c r="H47" i="2"/>
  <c r="I47" i="2"/>
  <c r="G47" i="2" s="1"/>
  <c r="C48" i="2"/>
  <c r="K48" i="2"/>
  <c r="J48" i="2"/>
  <c r="M48" i="2"/>
  <c r="L48" i="2" s="1"/>
  <c r="N48" i="2"/>
  <c r="P48" i="2"/>
  <c r="O48" i="2" s="1"/>
  <c r="R48" i="2"/>
  <c r="S48" i="2"/>
  <c r="Q48" i="2"/>
  <c r="V48" i="2"/>
  <c r="U48" i="2"/>
  <c r="AA48" i="2"/>
  <c r="AB48" i="2"/>
  <c r="Y48" i="2"/>
  <c r="Z48" i="2"/>
  <c r="AC48" i="2" s="1"/>
  <c r="AF48" i="2"/>
  <c r="AE48" i="2"/>
  <c r="AJ48" i="2"/>
  <c r="AK48" i="2" s="1"/>
  <c r="AI48" i="2"/>
  <c r="AL48" i="2"/>
  <c r="AN48" i="2"/>
  <c r="AR48" i="2"/>
  <c r="AS48" i="2" s="1"/>
  <c r="AQ48" i="2"/>
  <c r="AT48" i="2"/>
  <c r="AV48" i="2"/>
  <c r="AU48" i="2" s="1"/>
  <c r="H48" i="2"/>
  <c r="I48" i="2"/>
  <c r="G48" i="2" s="1"/>
  <c r="C49" i="2"/>
  <c r="K49" i="2"/>
  <c r="J49" i="2"/>
  <c r="M49" i="2"/>
  <c r="N49" i="2"/>
  <c r="L49" i="2"/>
  <c r="P49" i="2"/>
  <c r="O49" i="2" s="1"/>
  <c r="R49" i="2"/>
  <c r="S49" i="2"/>
  <c r="Q49" i="2"/>
  <c r="V49" i="2"/>
  <c r="W49" i="2"/>
  <c r="T49" i="2"/>
  <c r="U49" i="2"/>
  <c r="X49" i="2" s="1"/>
  <c r="AA49" i="2"/>
  <c r="AB49" i="2" s="1"/>
  <c r="Y49" i="2" s="1"/>
  <c r="Z49" i="2"/>
  <c r="AC49" i="2"/>
  <c r="AF49" i="2"/>
  <c r="AE49" i="2"/>
  <c r="AH49" i="2" s="1"/>
  <c r="AG49" i="2"/>
  <c r="AD49" i="2" s="1"/>
  <c r="AJ49" i="2"/>
  <c r="AI49" i="2" s="1"/>
  <c r="AK49" i="2"/>
  <c r="AL49" i="2"/>
  <c r="AN49" i="2"/>
  <c r="AR49" i="2"/>
  <c r="AQ49" i="2" s="1"/>
  <c r="AS49" i="2"/>
  <c r="AT49" i="2"/>
  <c r="AV49" i="2"/>
  <c r="AU49" i="2" s="1"/>
  <c r="H49" i="2"/>
  <c r="I49" i="2"/>
  <c r="G49" i="2"/>
  <c r="C50" i="2"/>
  <c r="K50" i="2"/>
  <c r="J50" i="2"/>
  <c r="M50" i="2"/>
  <c r="N50" i="2"/>
  <c r="L50" i="2"/>
  <c r="P50" i="2"/>
  <c r="O50" i="2"/>
  <c r="R50" i="2"/>
  <c r="S50" i="2"/>
  <c r="Q50" i="2"/>
  <c r="V50" i="2"/>
  <c r="W50" i="2"/>
  <c r="T50" i="2"/>
  <c r="U50" i="2"/>
  <c r="X50" i="2"/>
  <c r="AA50" i="2"/>
  <c r="AB50" i="2" s="1"/>
  <c r="Y50" i="2" s="1"/>
  <c r="Z50" i="2"/>
  <c r="AC50" i="2"/>
  <c r="AF50" i="2"/>
  <c r="AE50" i="2"/>
  <c r="AH50" i="2" s="1"/>
  <c r="AG50" i="2"/>
  <c r="AD50" i="2" s="1"/>
  <c r="AJ50" i="2"/>
  <c r="AI50" i="2" s="1"/>
  <c r="AK50" i="2"/>
  <c r="AL50" i="2"/>
  <c r="AN50" i="2"/>
  <c r="AM50" i="2"/>
  <c r="AR50" i="2"/>
  <c r="AQ50" i="2" s="1"/>
  <c r="AS50" i="2"/>
  <c r="AT50" i="2"/>
  <c r="AV50" i="2"/>
  <c r="AU50" i="2"/>
  <c r="H50" i="2"/>
  <c r="I50" i="2"/>
  <c r="G50" i="2"/>
  <c r="C51" i="2"/>
  <c r="K51" i="2"/>
  <c r="J51" i="2"/>
  <c r="E51" i="2" s="1"/>
  <c r="M51" i="2"/>
  <c r="N51" i="2"/>
  <c r="L51" i="2"/>
  <c r="P51" i="2"/>
  <c r="O51" i="2"/>
  <c r="R51" i="2"/>
  <c r="S51" i="2"/>
  <c r="Q51" i="2"/>
  <c r="V51" i="2"/>
  <c r="W51" i="2"/>
  <c r="T51" i="2"/>
  <c r="U51" i="2"/>
  <c r="X51" i="2"/>
  <c r="AA51" i="2"/>
  <c r="AB51" i="2" s="1"/>
  <c r="Y51" i="2" s="1"/>
  <c r="Z51" i="2"/>
  <c r="AC51" i="2"/>
  <c r="AF51" i="2"/>
  <c r="AE51" i="2"/>
  <c r="AJ51" i="2"/>
  <c r="AI51" i="2" s="1"/>
  <c r="AL51" i="2"/>
  <c r="AN51" i="2"/>
  <c r="AM51" i="2" s="1"/>
  <c r="AR51" i="2"/>
  <c r="AQ51" i="2" s="1"/>
  <c r="AT51" i="2"/>
  <c r="AV51" i="2"/>
  <c r="H51" i="2"/>
  <c r="I51" i="2"/>
  <c r="G51" i="2"/>
  <c r="C52" i="2"/>
  <c r="K52" i="2"/>
  <c r="J52" i="2"/>
  <c r="M52" i="2"/>
  <c r="N52" i="2"/>
  <c r="L52" i="2"/>
  <c r="P52" i="2"/>
  <c r="O52" i="2"/>
  <c r="R52" i="2"/>
  <c r="S52" i="2"/>
  <c r="Q52" i="2"/>
  <c r="V52" i="2"/>
  <c r="W52" i="2" s="1"/>
  <c r="T52" i="2" s="1"/>
  <c r="U52" i="2"/>
  <c r="X52" i="2"/>
  <c r="AA52" i="2"/>
  <c r="AB52" i="2" s="1"/>
  <c r="Y52" i="2" s="1"/>
  <c r="Z52" i="2"/>
  <c r="AC52" i="2" s="1"/>
  <c r="AF52" i="2"/>
  <c r="AE52" i="2"/>
  <c r="AH52" i="2" s="1"/>
  <c r="AG52" i="2"/>
  <c r="AD52" i="2" s="1"/>
  <c r="AJ52" i="2"/>
  <c r="AI52" i="2" s="1"/>
  <c r="AL52" i="2"/>
  <c r="AN52" i="2"/>
  <c r="AM52" i="2"/>
  <c r="AR52" i="2"/>
  <c r="AQ52" i="2" s="1"/>
  <c r="AT52" i="2"/>
  <c r="AV52" i="2"/>
  <c r="AU52" i="2" s="1"/>
  <c r="H52" i="2"/>
  <c r="G52" i="2" s="1"/>
  <c r="I52" i="2"/>
  <c r="C53" i="2"/>
  <c r="K53" i="2"/>
  <c r="J53" i="2"/>
  <c r="M53" i="2"/>
  <c r="N53" i="2"/>
  <c r="L53" i="2"/>
  <c r="P53" i="2"/>
  <c r="O53" i="2"/>
  <c r="R53" i="2"/>
  <c r="S53" i="2"/>
  <c r="Q53" i="2"/>
  <c r="V53" i="2"/>
  <c r="W53" i="2" s="1"/>
  <c r="T53" i="2" s="1"/>
  <c r="U53" i="2"/>
  <c r="X53" i="2" s="1"/>
  <c r="AA53" i="2"/>
  <c r="AB53" i="2" s="1"/>
  <c r="Y53" i="2" s="1"/>
  <c r="Z53" i="2"/>
  <c r="AC53" i="2" s="1"/>
  <c r="AF53" i="2"/>
  <c r="AE53" i="2"/>
  <c r="AH53" i="2" s="1"/>
  <c r="AG53" i="2"/>
  <c r="AD53" i="2" s="1"/>
  <c r="AJ53" i="2"/>
  <c r="AI53" i="2" s="1"/>
  <c r="AL53" i="2"/>
  <c r="AN53" i="2"/>
  <c r="AM53" i="2"/>
  <c r="AR53" i="2"/>
  <c r="AQ53" i="2" s="1"/>
  <c r="AT53" i="2"/>
  <c r="AV53" i="2"/>
  <c r="AU53" i="2"/>
  <c r="H53" i="2"/>
  <c r="G53" i="2" s="1"/>
  <c r="I53" i="2"/>
  <c r="C54" i="2"/>
  <c r="K54" i="2"/>
  <c r="J54" i="2"/>
  <c r="M54" i="2"/>
  <c r="N54" i="2"/>
  <c r="L54" i="2"/>
  <c r="P54" i="2"/>
  <c r="O54" i="2" s="1"/>
  <c r="R54" i="2"/>
  <c r="S54" i="2"/>
  <c r="Q54" i="2"/>
  <c r="V54" i="2"/>
  <c r="W54" i="2" s="1"/>
  <c r="T54" i="2"/>
  <c r="U54" i="2"/>
  <c r="X54" i="2" s="1"/>
  <c r="AA54" i="2"/>
  <c r="AB54" i="2" s="1"/>
  <c r="Y54" i="2" s="1"/>
  <c r="Z54" i="2"/>
  <c r="AC54" i="2" s="1"/>
  <c r="AF54" i="2"/>
  <c r="AG54" i="2" s="1"/>
  <c r="AD54" i="2" s="1"/>
  <c r="AE54" i="2"/>
  <c r="AJ54" i="2"/>
  <c r="AI54" i="2" s="1"/>
  <c r="AL54" i="2"/>
  <c r="AN54" i="2"/>
  <c r="AM54" i="2" s="1"/>
  <c r="AR54" i="2"/>
  <c r="AQ54" i="2" s="1"/>
  <c r="AT54" i="2"/>
  <c r="AV54" i="2"/>
  <c r="AU54" i="2"/>
  <c r="H54" i="2"/>
  <c r="I54" i="2"/>
  <c r="C55" i="2"/>
  <c r="K55" i="2"/>
  <c r="J55" i="2"/>
  <c r="M55" i="2"/>
  <c r="N55" i="2"/>
  <c r="L55" i="2"/>
  <c r="P55" i="2"/>
  <c r="O55" i="2" s="1"/>
  <c r="R55" i="2"/>
  <c r="S55" i="2"/>
  <c r="Q55" i="2"/>
  <c r="V55" i="2"/>
  <c r="W55" i="2" s="1"/>
  <c r="T55" i="2"/>
  <c r="U55" i="2"/>
  <c r="X55" i="2" s="1"/>
  <c r="AA55" i="2"/>
  <c r="AB55" i="2" s="1"/>
  <c r="Y55" i="2" s="1"/>
  <c r="Z55" i="2"/>
  <c r="AC55" i="2" s="1"/>
  <c r="AF55" i="2"/>
  <c r="AG55" i="2" s="1"/>
  <c r="AD55" i="2" s="1"/>
  <c r="AE55" i="2"/>
  <c r="AH55" i="2" s="1"/>
  <c r="AJ55" i="2"/>
  <c r="AI55" i="2" s="1"/>
  <c r="AL55" i="2"/>
  <c r="AN55" i="2"/>
  <c r="AR55" i="2"/>
  <c r="AQ55" i="2" s="1"/>
  <c r="AT55" i="2"/>
  <c r="AV55" i="2"/>
  <c r="AU55" i="2" s="1"/>
  <c r="H55" i="2"/>
  <c r="I55" i="2"/>
  <c r="G55" i="2"/>
  <c r="C56" i="2"/>
  <c r="K56" i="2"/>
  <c r="J56" i="2"/>
  <c r="M56" i="2"/>
  <c r="N56" i="2"/>
  <c r="L56" i="2"/>
  <c r="P56" i="2"/>
  <c r="O56" i="2"/>
  <c r="R56" i="2"/>
  <c r="S56" i="2"/>
  <c r="Q56" i="2"/>
  <c r="V56" i="2"/>
  <c r="W56" i="2" s="1"/>
  <c r="T56" i="2" s="1"/>
  <c r="U56" i="2"/>
  <c r="X56" i="2"/>
  <c r="AA56" i="2"/>
  <c r="AB56" i="2" s="1"/>
  <c r="Y56" i="2" s="1"/>
  <c r="Z56" i="2"/>
  <c r="AC56" i="2" s="1"/>
  <c r="AF56" i="2"/>
  <c r="AE56" i="2"/>
  <c r="AH56" i="2" s="1"/>
  <c r="AG56" i="2"/>
  <c r="AD56" i="2" s="1"/>
  <c r="AJ56" i="2"/>
  <c r="AI56" i="2" s="1"/>
  <c r="AL56" i="2"/>
  <c r="AN56" i="2"/>
  <c r="AM56" i="2"/>
  <c r="AR56" i="2"/>
  <c r="AT56" i="2" s="1"/>
  <c r="AV56" i="2"/>
  <c r="AU56" i="2"/>
  <c r="H56" i="2"/>
  <c r="I56" i="2"/>
  <c r="G56" i="2"/>
  <c r="C57" i="2"/>
  <c r="K57" i="2"/>
  <c r="J57" i="2"/>
  <c r="M57" i="2"/>
  <c r="N57" i="2"/>
  <c r="L57" i="2"/>
  <c r="P57" i="2"/>
  <c r="O57" i="2"/>
  <c r="R57" i="2"/>
  <c r="S57" i="2"/>
  <c r="Q57" i="2"/>
  <c r="V57" i="2"/>
  <c r="W57" i="2" s="1"/>
  <c r="T57" i="2" s="1"/>
  <c r="U57" i="2"/>
  <c r="X57" i="2"/>
  <c r="AA57" i="2"/>
  <c r="AB57" i="2" s="1"/>
  <c r="Y57" i="2" s="1"/>
  <c r="Z57" i="2"/>
  <c r="AC57" i="2" s="1"/>
  <c r="AF57" i="2"/>
  <c r="AG57" i="2" s="1"/>
  <c r="AD57" i="2" s="1"/>
  <c r="AE57" i="2"/>
  <c r="AH57" i="2" s="1"/>
  <c r="AJ57" i="2"/>
  <c r="AL57" i="2"/>
  <c r="AN57" i="2"/>
  <c r="AR57" i="2"/>
  <c r="AT57" i="2"/>
  <c r="AV57" i="2"/>
  <c r="AU57" i="2" s="1"/>
  <c r="H57" i="2"/>
  <c r="I57" i="2"/>
  <c r="C58" i="2"/>
  <c r="K58" i="2"/>
  <c r="J58" i="2"/>
  <c r="M58" i="2"/>
  <c r="N58" i="2"/>
  <c r="L58" i="2"/>
  <c r="P58" i="2"/>
  <c r="O58" i="2" s="1"/>
  <c r="R58" i="2"/>
  <c r="S58" i="2"/>
  <c r="Q58" i="2"/>
  <c r="V58" i="2"/>
  <c r="W58" i="2" s="1"/>
  <c r="T58" i="2"/>
  <c r="U58" i="2"/>
  <c r="X58" i="2"/>
  <c r="AA58" i="2"/>
  <c r="AB58" i="2" s="1"/>
  <c r="Y58" i="2" s="1"/>
  <c r="Z58" i="2"/>
  <c r="AC58" i="2" s="1"/>
  <c r="AF58" i="2"/>
  <c r="AG58" i="2" s="1"/>
  <c r="AD58" i="2" s="1"/>
  <c r="AE58" i="2"/>
  <c r="AJ58" i="2"/>
  <c r="AN58" i="2"/>
  <c r="AM58" i="2"/>
  <c r="AR58" i="2"/>
  <c r="AS58" i="2" s="1"/>
  <c r="AV58" i="2"/>
  <c r="AU58" i="2"/>
  <c r="H58" i="2"/>
  <c r="G58" i="2" s="1"/>
  <c r="I58" i="2"/>
  <c r="C59" i="2"/>
  <c r="K59" i="2"/>
  <c r="J59" i="2"/>
  <c r="M59" i="2"/>
  <c r="N59" i="2"/>
  <c r="L59" i="2"/>
  <c r="P59" i="2"/>
  <c r="O59" i="2" s="1"/>
  <c r="R59" i="2"/>
  <c r="S59" i="2"/>
  <c r="Q59" i="2"/>
  <c r="V59" i="2"/>
  <c r="W59" i="2" s="1"/>
  <c r="T59" i="2" s="1"/>
  <c r="U59" i="2"/>
  <c r="X59" i="2"/>
  <c r="AA59" i="2"/>
  <c r="AB59" i="2" s="1"/>
  <c r="Y59" i="2"/>
  <c r="Z59" i="2"/>
  <c r="AC59" i="2" s="1"/>
  <c r="AF59" i="2"/>
  <c r="AG59" i="2" s="1"/>
  <c r="AD59" i="2" s="1"/>
  <c r="AE59" i="2"/>
  <c r="AJ59" i="2"/>
  <c r="AK59" i="2" s="1"/>
  <c r="AI59" i="2"/>
  <c r="AN59" i="2"/>
  <c r="AM59" i="2"/>
  <c r="AR59" i="2"/>
  <c r="AV59" i="2"/>
  <c r="AU59" i="2"/>
  <c r="H59" i="2"/>
  <c r="I59" i="2"/>
  <c r="C60" i="2"/>
  <c r="K60" i="2"/>
  <c r="J60" i="2"/>
  <c r="M60" i="2"/>
  <c r="N60" i="2"/>
  <c r="L60" i="2"/>
  <c r="P60" i="2"/>
  <c r="O60" i="2" s="1"/>
  <c r="R60" i="2"/>
  <c r="S60" i="2"/>
  <c r="Q60" i="2"/>
  <c r="V60" i="2"/>
  <c r="W60" i="2" s="1"/>
  <c r="T60" i="2"/>
  <c r="U60" i="2"/>
  <c r="X60" i="2" s="1"/>
  <c r="AA60" i="2"/>
  <c r="AB60" i="2" s="1"/>
  <c r="Y60" i="2" s="1"/>
  <c r="Z60" i="2"/>
  <c r="AC60" i="2" s="1"/>
  <c r="AF60" i="2"/>
  <c r="AG60" i="2" s="1"/>
  <c r="AD60" i="2" s="1"/>
  <c r="AE60" i="2"/>
  <c r="AJ60" i="2"/>
  <c r="AN60" i="2"/>
  <c r="AM60" i="2"/>
  <c r="AR60" i="2"/>
  <c r="AS60" i="2" s="1"/>
  <c r="AV60" i="2"/>
  <c r="AU60" i="2" s="1"/>
  <c r="H60" i="2"/>
  <c r="G60" i="2" s="1"/>
  <c r="I60" i="2"/>
  <c r="C61" i="2"/>
  <c r="K61" i="2"/>
  <c r="J61" i="2"/>
  <c r="M61" i="2"/>
  <c r="N61" i="2"/>
  <c r="L61" i="2"/>
  <c r="P61" i="2"/>
  <c r="O61" i="2" s="1"/>
  <c r="R61" i="2"/>
  <c r="S61" i="2"/>
  <c r="Q61" i="2"/>
  <c r="V61" i="2"/>
  <c r="W61" i="2" s="1"/>
  <c r="T61" i="2" s="1"/>
  <c r="U61" i="2"/>
  <c r="X61" i="2"/>
  <c r="AA61" i="2"/>
  <c r="AB61" i="2" s="1"/>
  <c r="Y61" i="2"/>
  <c r="Z61" i="2"/>
  <c r="AC61" i="2" s="1"/>
  <c r="AF61" i="2"/>
  <c r="AG61" i="2" s="1"/>
  <c r="AD61" i="2" s="1"/>
  <c r="AE61" i="2"/>
  <c r="AJ61" i="2"/>
  <c r="AK61" i="2" s="1"/>
  <c r="AN61" i="2"/>
  <c r="AM61" i="2"/>
  <c r="AR61" i="2"/>
  <c r="AS61" i="2" s="1"/>
  <c r="AQ61" i="2"/>
  <c r="AT61" i="2"/>
  <c r="AV61" i="2"/>
  <c r="AX61" i="2" s="1"/>
  <c r="AU61" i="2"/>
  <c r="AW61" i="2"/>
  <c r="H61" i="2"/>
  <c r="I61" i="2"/>
  <c r="G61" i="2"/>
  <c r="C62" i="2"/>
  <c r="K62" i="2"/>
  <c r="J62" i="2"/>
  <c r="M62" i="2"/>
  <c r="L62" i="2" s="1"/>
  <c r="N62" i="2"/>
  <c r="P62" i="2"/>
  <c r="O62" i="2"/>
  <c r="R62" i="2"/>
  <c r="S62" i="2"/>
  <c r="Q62" i="2"/>
  <c r="V62" i="2"/>
  <c r="U62" i="2"/>
  <c r="AA62" i="2"/>
  <c r="AB62" i="2" s="1"/>
  <c r="Y62" i="2" s="1"/>
  <c r="Z62" i="2"/>
  <c r="AF62" i="2"/>
  <c r="AG62" i="2" s="1"/>
  <c r="AD62" i="2" s="1"/>
  <c r="AE62" i="2"/>
  <c r="AJ62" i="2"/>
  <c r="AK62" i="2" s="1"/>
  <c r="AI62" i="2"/>
  <c r="AN62" i="2"/>
  <c r="AP62" i="2" s="1"/>
  <c r="AM62" i="2"/>
  <c r="AO62" i="2"/>
  <c r="AR62" i="2"/>
  <c r="AS62" i="2" s="1"/>
  <c r="AT62" i="2"/>
  <c r="AV62" i="2"/>
  <c r="AX62" i="2" s="1"/>
  <c r="H62" i="2"/>
  <c r="I62" i="2"/>
  <c r="G62" i="2"/>
  <c r="C63" i="2"/>
  <c r="K63" i="2"/>
  <c r="J63" i="2"/>
  <c r="M63" i="2"/>
  <c r="L63" i="2" s="1"/>
  <c r="N63" i="2"/>
  <c r="P63" i="2"/>
  <c r="O63" i="2"/>
  <c r="R63" i="2"/>
  <c r="Q63" i="2" s="1"/>
  <c r="S63" i="2"/>
  <c r="V63" i="2"/>
  <c r="W63" i="2" s="1"/>
  <c r="T63" i="2" s="1"/>
  <c r="U63" i="2"/>
  <c r="X63" i="2" s="1"/>
  <c r="AA63" i="2"/>
  <c r="AB63" i="2" s="1"/>
  <c r="Y63" i="2"/>
  <c r="Z63" i="2"/>
  <c r="AF63" i="2"/>
  <c r="AE63" i="2"/>
  <c r="AH63" i="2" s="1"/>
  <c r="AG63" i="2"/>
  <c r="AD63" i="2" s="1"/>
  <c r="AJ63" i="2"/>
  <c r="AK63" i="2" s="1"/>
  <c r="AI63" i="2"/>
  <c r="AL63" i="2"/>
  <c r="AN63" i="2"/>
  <c r="AP63" i="2" s="1"/>
  <c r="AM63" i="2"/>
  <c r="AO63" i="2"/>
  <c r="AR63" i="2"/>
  <c r="AV63" i="2"/>
  <c r="AX63" i="2" s="1"/>
  <c r="AU63" i="2"/>
  <c r="H63" i="2"/>
  <c r="G63" i="2" s="1"/>
  <c r="I63" i="2"/>
  <c r="C64" i="2"/>
  <c r="K64" i="2"/>
  <c r="J64" i="2"/>
  <c r="M64" i="2"/>
  <c r="N64" i="2"/>
  <c r="L64" i="2"/>
  <c r="P64" i="2"/>
  <c r="O64" i="2" s="1"/>
  <c r="R64" i="2"/>
  <c r="Q64" i="2" s="1"/>
  <c r="S64" i="2"/>
  <c r="V64" i="2"/>
  <c r="W64" i="2" s="1"/>
  <c r="T64" i="2"/>
  <c r="U64" i="2"/>
  <c r="X64" i="2" s="1"/>
  <c r="AA64" i="2"/>
  <c r="AB64" i="2" s="1"/>
  <c r="Y64" i="2"/>
  <c r="Z64" i="2"/>
  <c r="AC64" i="2" s="1"/>
  <c r="AF64" i="2"/>
  <c r="AE64" i="2"/>
  <c r="AH64" i="2" s="1"/>
  <c r="AG64" i="2"/>
  <c r="AD64" i="2"/>
  <c r="AJ64" i="2"/>
  <c r="AK64" i="2" s="1"/>
  <c r="AL64" i="2"/>
  <c r="AN64" i="2"/>
  <c r="AP64" i="2" s="1"/>
  <c r="AR64" i="2"/>
  <c r="AQ64" i="2"/>
  <c r="AV64" i="2"/>
  <c r="AX64" i="2" s="1"/>
  <c r="AU64" i="2"/>
  <c r="AW64" i="2"/>
  <c r="H64" i="2"/>
  <c r="G64" i="2" s="1"/>
  <c r="I64" i="2"/>
  <c r="C65" i="2"/>
  <c r="K65" i="2"/>
  <c r="J65" i="2"/>
  <c r="E65" i="2" s="1"/>
  <c r="M65" i="2"/>
  <c r="N65" i="2"/>
  <c r="L65" i="2"/>
  <c r="P65" i="2"/>
  <c r="O65" i="2" s="1"/>
  <c r="R65" i="2"/>
  <c r="S65" i="2"/>
  <c r="Q65" i="2"/>
  <c r="V65" i="2"/>
  <c r="W65" i="2" s="1"/>
  <c r="T65" i="2"/>
  <c r="U65" i="2"/>
  <c r="X65" i="2"/>
  <c r="AA65" i="2"/>
  <c r="AB65" i="2" s="1"/>
  <c r="Y65" i="2" s="1"/>
  <c r="Z65" i="2"/>
  <c r="AC65" i="2" s="1"/>
  <c r="AF65" i="2"/>
  <c r="AG65" i="2" s="1"/>
  <c r="AE65" i="2"/>
  <c r="AD65" i="2"/>
  <c r="AJ65" i="2"/>
  <c r="AN65" i="2"/>
  <c r="AP65" i="2" s="1"/>
  <c r="AM65" i="2"/>
  <c r="AR65" i="2"/>
  <c r="AS65" i="2" s="1"/>
  <c r="AQ65" i="2"/>
  <c r="AT65" i="2"/>
  <c r="AV65" i="2"/>
  <c r="AX65" i="2" s="1"/>
  <c r="AW65" i="2"/>
  <c r="H65" i="2"/>
  <c r="I65" i="2"/>
  <c r="G65" i="2"/>
  <c r="C66" i="2"/>
  <c r="K66" i="2"/>
  <c r="J66" i="2"/>
  <c r="M66" i="2"/>
  <c r="L66" i="2" s="1"/>
  <c r="N66" i="2"/>
  <c r="P66" i="2"/>
  <c r="O66" i="2" s="1"/>
  <c r="E66" i="2" s="1"/>
  <c r="R66" i="2"/>
  <c r="S66" i="2"/>
  <c r="Q66" i="2"/>
  <c r="V66" i="2"/>
  <c r="W66" i="2" s="1"/>
  <c r="T66" i="2" s="1"/>
  <c r="U66" i="2"/>
  <c r="X66" i="2"/>
  <c r="AA66" i="2"/>
  <c r="AB66" i="2" s="1"/>
  <c r="Y66" i="2" s="1"/>
  <c r="Z66" i="2"/>
  <c r="AF66" i="2"/>
  <c r="AE66" i="2"/>
  <c r="AH66" i="2" s="1"/>
  <c r="AJ66" i="2"/>
  <c r="AI66" i="2"/>
  <c r="AN66" i="2"/>
  <c r="AP66" i="2" s="1"/>
  <c r="AM66" i="2"/>
  <c r="AO66" i="2"/>
  <c r="AR66" i="2"/>
  <c r="AS66" i="2" s="1"/>
  <c r="AQ66" i="2"/>
  <c r="AT66" i="2"/>
  <c r="AV66" i="2"/>
  <c r="H66" i="2"/>
  <c r="I66" i="2"/>
  <c r="G66" i="2"/>
  <c r="C67" i="2"/>
  <c r="K67" i="2"/>
  <c r="J67" i="2"/>
  <c r="M67" i="2"/>
  <c r="L67" i="2" s="1"/>
  <c r="N67" i="2"/>
  <c r="P67" i="2"/>
  <c r="O67" i="2"/>
  <c r="R67" i="2"/>
  <c r="Q67" i="2" s="1"/>
  <c r="S67" i="2"/>
  <c r="V67" i="2"/>
  <c r="W67" i="2" s="1"/>
  <c r="T67" i="2"/>
  <c r="U67" i="2"/>
  <c r="AA67" i="2"/>
  <c r="AB67" i="2" s="1"/>
  <c r="Y67" i="2" s="1"/>
  <c r="Z67" i="2"/>
  <c r="AF67" i="2"/>
  <c r="AE67" i="2"/>
  <c r="AH67" i="2" s="1"/>
  <c r="AG67" i="2"/>
  <c r="AD67" i="2" s="1"/>
  <c r="AJ67" i="2"/>
  <c r="AK67" i="2" s="1"/>
  <c r="AI67" i="2"/>
  <c r="AL67" i="2"/>
  <c r="AN67" i="2"/>
  <c r="AP67" i="2" s="1"/>
  <c r="AO67" i="2"/>
  <c r="AR67" i="2"/>
  <c r="AV67" i="2"/>
  <c r="AU67" i="2"/>
  <c r="H67" i="2"/>
  <c r="G67" i="2" s="1"/>
  <c r="I67" i="2"/>
  <c r="C68" i="2"/>
  <c r="K68" i="2"/>
  <c r="J68" i="2"/>
  <c r="M68" i="2"/>
  <c r="N68" i="2"/>
  <c r="L68" i="2"/>
  <c r="P68" i="2"/>
  <c r="O68" i="2"/>
  <c r="R68" i="2"/>
  <c r="Q68" i="2" s="1"/>
  <c r="S68" i="2"/>
  <c r="V68" i="2"/>
  <c r="W68" i="2" s="1"/>
  <c r="T68" i="2"/>
  <c r="U68" i="2"/>
  <c r="X68" i="2" s="1"/>
  <c r="AA68" i="2"/>
  <c r="AB68" i="2" s="1"/>
  <c r="Y68" i="2"/>
  <c r="Z68" i="2"/>
  <c r="AC68" i="2" s="1"/>
  <c r="AF68" i="2"/>
  <c r="AE68" i="2"/>
  <c r="AG68" i="2"/>
  <c r="AD68" i="2"/>
  <c r="AJ68" i="2"/>
  <c r="AK68" i="2" s="1"/>
  <c r="AI68" i="2"/>
  <c r="AL68" i="2"/>
  <c r="AN68" i="2"/>
  <c r="AR68" i="2"/>
  <c r="AS68" i="2" s="1"/>
  <c r="AQ68" i="2"/>
  <c r="AV68" i="2"/>
  <c r="AX68" i="2" s="1"/>
  <c r="AU68" i="2"/>
  <c r="AW68" i="2"/>
  <c r="H68" i="2"/>
  <c r="I68" i="2"/>
  <c r="C69" i="2"/>
  <c r="K69" i="2"/>
  <c r="J69" i="2"/>
  <c r="M69" i="2"/>
  <c r="N69" i="2"/>
  <c r="L69" i="2"/>
  <c r="P69" i="2"/>
  <c r="O69" i="2" s="1"/>
  <c r="R69" i="2"/>
  <c r="S69" i="2"/>
  <c r="Q69" i="2"/>
  <c r="V69" i="2"/>
  <c r="W69" i="2" s="1"/>
  <c r="T69" i="2" s="1"/>
  <c r="U69" i="2"/>
  <c r="X69" i="2"/>
  <c r="AA69" i="2"/>
  <c r="AB69" i="2" s="1"/>
  <c r="Y69" i="2"/>
  <c r="Z69" i="2"/>
  <c r="AC69" i="2" s="1"/>
  <c r="AF69" i="2"/>
  <c r="AG69" i="2" s="1"/>
  <c r="AD69" i="2" s="1"/>
  <c r="AE69" i="2"/>
  <c r="AJ69" i="2"/>
  <c r="AN69" i="2"/>
  <c r="AR69" i="2"/>
  <c r="AS69" i="2" s="1"/>
  <c r="AQ69" i="2"/>
  <c r="AT69" i="2"/>
  <c r="AV69" i="2"/>
  <c r="AX69" i="2" s="1"/>
  <c r="AU69" i="2"/>
  <c r="AW69" i="2"/>
  <c r="H69" i="2"/>
  <c r="I69" i="2"/>
  <c r="G69" i="2"/>
  <c r="C70" i="2"/>
  <c r="K70" i="2"/>
  <c r="J70" i="2"/>
  <c r="M70" i="2"/>
  <c r="L70" i="2" s="1"/>
  <c r="N70" i="2"/>
  <c r="P70" i="2"/>
  <c r="O70" i="2"/>
  <c r="R70" i="2"/>
  <c r="S70" i="2"/>
  <c r="Q70" i="2"/>
  <c r="V70" i="2"/>
  <c r="U70" i="2"/>
  <c r="AA70" i="2"/>
  <c r="AB70" i="2" s="1"/>
  <c r="Y70" i="2" s="1"/>
  <c r="Z70" i="2"/>
  <c r="AF70" i="2"/>
  <c r="AE70" i="2"/>
  <c r="AH70" i="2" s="1"/>
  <c r="AJ70" i="2"/>
  <c r="AK70" i="2" s="1"/>
  <c r="AI70" i="2"/>
  <c r="AN70" i="2"/>
  <c r="AP70" i="2" s="1"/>
  <c r="AM70" i="2"/>
  <c r="AO70" i="2"/>
  <c r="AR70" i="2"/>
  <c r="AS70" i="2" s="1"/>
  <c r="AT70" i="2"/>
  <c r="AV70" i="2"/>
  <c r="H70" i="2"/>
  <c r="I70" i="2"/>
  <c r="G70" i="2"/>
  <c r="C71" i="2"/>
  <c r="K71" i="2"/>
  <c r="J71" i="2"/>
  <c r="M71" i="2"/>
  <c r="L71" i="2" s="1"/>
  <c r="N71" i="2"/>
  <c r="P71" i="2"/>
  <c r="O71" i="2"/>
  <c r="R71" i="2"/>
  <c r="Q71" i="2" s="1"/>
  <c r="E71" i="2" s="1"/>
  <c r="S71" i="2"/>
  <c r="V71" i="2"/>
  <c r="W71" i="2" s="1"/>
  <c r="T71" i="2"/>
  <c r="U71" i="2"/>
  <c r="X71" i="2" s="1"/>
  <c r="AA71" i="2"/>
  <c r="AB71" i="2" s="1"/>
  <c r="Y71" i="2"/>
  <c r="Z71" i="2"/>
  <c r="AF71" i="2"/>
  <c r="AE71" i="2"/>
  <c r="AH71" i="2" s="1"/>
  <c r="AG71" i="2"/>
  <c r="AD71" i="2" s="1"/>
  <c r="AJ71" i="2"/>
  <c r="AK71" i="2" s="1"/>
  <c r="AI71" i="2"/>
  <c r="AL71" i="2"/>
  <c r="AN71" i="2"/>
  <c r="AP71" i="2" s="1"/>
  <c r="AM71" i="2"/>
  <c r="AO71" i="2"/>
  <c r="AR71" i="2"/>
  <c r="AV71" i="2"/>
  <c r="AX71" i="2" s="1"/>
  <c r="AU71" i="2"/>
  <c r="H71" i="2"/>
  <c r="G71" i="2" s="1"/>
  <c r="I71" i="2"/>
  <c r="C72" i="2"/>
  <c r="K72" i="2"/>
  <c r="J72" i="2"/>
  <c r="M72" i="2"/>
  <c r="N72" i="2"/>
  <c r="L72" i="2"/>
  <c r="P72" i="2"/>
  <c r="O72" i="2" s="1"/>
  <c r="R72" i="2"/>
  <c r="Q72" i="2" s="1"/>
  <c r="S72" i="2"/>
  <c r="V72" i="2"/>
  <c r="W72" i="2" s="1"/>
  <c r="T72" i="2"/>
  <c r="U72" i="2"/>
  <c r="X72" i="2" s="1"/>
  <c r="AA72" i="2"/>
  <c r="AB72" i="2" s="1"/>
  <c r="Y72" i="2"/>
  <c r="Z72" i="2"/>
  <c r="AC72" i="2" s="1"/>
  <c r="AF72" i="2"/>
  <c r="AE72" i="2"/>
  <c r="AH72" i="2" s="1"/>
  <c r="AG72" i="2"/>
  <c r="AD72" i="2" s="1"/>
  <c r="AJ72" i="2"/>
  <c r="AK72" i="2" s="1"/>
  <c r="AL72" i="2"/>
  <c r="AN72" i="2"/>
  <c r="AR72" i="2"/>
  <c r="AQ72" i="2"/>
  <c r="AV72" i="2"/>
  <c r="AX72" i="2" s="1"/>
  <c r="AU72" i="2"/>
  <c r="AW72" i="2"/>
  <c r="H72" i="2"/>
  <c r="I72" i="2"/>
  <c r="C73" i="2"/>
  <c r="K73" i="2"/>
  <c r="J73" i="2"/>
  <c r="M73" i="2"/>
  <c r="N73" i="2"/>
  <c r="L73" i="2"/>
  <c r="P73" i="2"/>
  <c r="O73" i="2" s="1"/>
  <c r="R73" i="2"/>
  <c r="S73" i="2"/>
  <c r="Q73" i="2"/>
  <c r="V73" i="2"/>
  <c r="W73" i="2" s="1"/>
  <c r="T73" i="2"/>
  <c r="U73" i="2"/>
  <c r="X73" i="2" s="1"/>
  <c r="AA73" i="2"/>
  <c r="AB73" i="2" s="1"/>
  <c r="Y73" i="2" s="1"/>
  <c r="Z73" i="2"/>
  <c r="AC73" i="2" s="1"/>
  <c r="AF73" i="2"/>
  <c r="AG73" i="2" s="1"/>
  <c r="AE73" i="2"/>
  <c r="AD73" i="2"/>
  <c r="AJ73" i="2"/>
  <c r="AN73" i="2"/>
  <c r="AP73" i="2" s="1"/>
  <c r="AM73" i="2"/>
  <c r="AR73" i="2"/>
  <c r="AS73" i="2" s="1"/>
  <c r="AQ73" i="2"/>
  <c r="AT73" i="2"/>
  <c r="AV73" i="2"/>
  <c r="AX73" i="2" s="1"/>
  <c r="AW73" i="2"/>
  <c r="H73" i="2"/>
  <c r="I73" i="2"/>
  <c r="G73" i="2" s="1"/>
  <c r="C74" i="2"/>
  <c r="K74" i="2"/>
  <c r="J74" i="2"/>
  <c r="M74" i="2"/>
  <c r="L74" i="2" s="1"/>
  <c r="N74" i="2"/>
  <c r="P74" i="2"/>
  <c r="O74" i="2" s="1"/>
  <c r="R74" i="2"/>
  <c r="S74" i="2"/>
  <c r="Q74" i="2"/>
  <c r="V74" i="2"/>
  <c r="W74" i="2" s="1"/>
  <c r="T74" i="2" s="1"/>
  <c r="U74" i="2"/>
  <c r="AA74" i="2"/>
  <c r="AB74" i="2" s="1"/>
  <c r="Y74" i="2" s="1"/>
  <c r="Z74" i="2"/>
  <c r="AF74" i="2"/>
  <c r="AE74" i="2"/>
  <c r="AH74" i="2" s="1"/>
  <c r="AJ74" i="2"/>
  <c r="AI74" i="2" s="1"/>
  <c r="AN74" i="2"/>
  <c r="AP74" i="2" s="1"/>
  <c r="AM74" i="2"/>
  <c r="AO74" i="2"/>
  <c r="AR74" i="2"/>
  <c r="AS74" i="2" s="1"/>
  <c r="AQ74" i="2"/>
  <c r="AT74" i="2"/>
  <c r="AV74" i="2"/>
  <c r="H74" i="2"/>
  <c r="I74" i="2"/>
  <c r="G74" i="2"/>
  <c r="C75" i="2"/>
  <c r="K75" i="2"/>
  <c r="J75" i="2" s="1"/>
  <c r="M75" i="2"/>
  <c r="L75" i="2" s="1"/>
  <c r="N75" i="2"/>
  <c r="P75" i="2"/>
  <c r="O75" i="2"/>
  <c r="E75" i="2" s="1"/>
  <c r="R75" i="2"/>
  <c r="Q75" i="2" s="1"/>
  <c r="S75" i="2"/>
  <c r="V75" i="2"/>
  <c r="W75" i="2" s="1"/>
  <c r="T75" i="2"/>
  <c r="U75" i="2"/>
  <c r="AA75" i="2"/>
  <c r="AB75" i="2" s="1"/>
  <c r="Y75" i="2" s="1"/>
  <c r="Z75" i="2"/>
  <c r="AF75" i="2"/>
  <c r="AE75" i="2"/>
  <c r="AH75" i="2" s="1"/>
  <c r="AJ75" i="2"/>
  <c r="AN75" i="2"/>
  <c r="AM75" i="2"/>
  <c r="AR75" i="2"/>
  <c r="AQ75" i="2"/>
  <c r="AV75" i="2"/>
  <c r="AU75" i="2"/>
  <c r="AW75" i="2"/>
  <c r="AX75" i="2"/>
  <c r="H75" i="2"/>
  <c r="G75" i="2" s="1"/>
  <c r="I75" i="2"/>
  <c r="C76" i="2"/>
  <c r="K76" i="2"/>
  <c r="J76" i="2" s="1"/>
  <c r="M76" i="2"/>
  <c r="N76" i="2"/>
  <c r="L76" i="2"/>
  <c r="P76" i="2"/>
  <c r="O76" i="2" s="1"/>
  <c r="R76" i="2"/>
  <c r="Q76" i="2" s="1"/>
  <c r="S76" i="2"/>
  <c r="V76" i="2"/>
  <c r="W76" i="2" s="1"/>
  <c r="T76" i="2" s="1"/>
  <c r="U76" i="2"/>
  <c r="X76" i="2" s="1"/>
  <c r="AA76" i="2"/>
  <c r="AB76" i="2"/>
  <c r="Y76" i="2"/>
  <c r="Z76" i="2"/>
  <c r="AF76" i="2"/>
  <c r="AE76" i="2"/>
  <c r="AH76" i="2" s="1"/>
  <c r="AJ76" i="2"/>
  <c r="AN76" i="2"/>
  <c r="AP76" i="2" s="1"/>
  <c r="AM76" i="2"/>
  <c r="AO76" i="2"/>
  <c r="AR76" i="2"/>
  <c r="AS76" i="2" s="1"/>
  <c r="AQ76" i="2"/>
  <c r="AT76" i="2"/>
  <c r="AV76" i="2"/>
  <c r="AU76" i="2"/>
  <c r="AW76" i="2"/>
  <c r="AX76" i="2"/>
  <c r="H76" i="2"/>
  <c r="G76" i="2" s="1"/>
  <c r="I76" i="2"/>
  <c r="C77" i="2"/>
  <c r="K77" i="2"/>
  <c r="J77" i="2"/>
  <c r="M77" i="2"/>
  <c r="N77" i="2"/>
  <c r="L77" i="2"/>
  <c r="P77" i="2"/>
  <c r="O77" i="2" s="1"/>
  <c r="R77" i="2"/>
  <c r="S77" i="2"/>
  <c r="V77" i="2"/>
  <c r="W77" i="2" s="1"/>
  <c r="T77" i="2" s="1"/>
  <c r="U77" i="2"/>
  <c r="X77" i="2"/>
  <c r="AA77" i="2"/>
  <c r="AB77" i="2"/>
  <c r="Y77" i="2" s="1"/>
  <c r="Z77" i="2"/>
  <c r="AC77" i="2" s="1"/>
  <c r="AF77" i="2"/>
  <c r="AH77" i="2" s="1"/>
  <c r="AE77" i="2"/>
  <c r="AG77" i="2"/>
  <c r="AD77" i="2"/>
  <c r="AJ77" i="2"/>
  <c r="AK77" i="2" s="1"/>
  <c r="AI77" i="2"/>
  <c r="AL77" i="2"/>
  <c r="AN77" i="2"/>
  <c r="AM77" i="2" s="1"/>
  <c r="AO77" i="2"/>
  <c r="AP77" i="2"/>
  <c r="AR77" i="2"/>
  <c r="AS77" i="2" s="1"/>
  <c r="AQ77" i="2"/>
  <c r="AT77" i="2"/>
  <c r="AV77" i="2"/>
  <c r="AX77" i="2" s="1"/>
  <c r="H77" i="2"/>
  <c r="G77" i="2" s="1"/>
  <c r="I77" i="2"/>
  <c r="C78" i="2"/>
  <c r="K78" i="2"/>
  <c r="J78" i="2"/>
  <c r="E78" i="2" s="1"/>
  <c r="M78" i="2"/>
  <c r="L78" i="2" s="1"/>
  <c r="N78" i="2"/>
  <c r="P78" i="2"/>
  <c r="O78" i="2" s="1"/>
  <c r="R78" i="2"/>
  <c r="S78" i="2"/>
  <c r="Q78" i="2"/>
  <c r="V78" i="2"/>
  <c r="W78" i="2" s="1"/>
  <c r="T78" i="2" s="1"/>
  <c r="U78" i="2"/>
  <c r="X78" i="2" s="1"/>
  <c r="AA78" i="2"/>
  <c r="AB78" i="2" s="1"/>
  <c r="Y78" i="2" s="1"/>
  <c r="Z78" i="2"/>
  <c r="AF78" i="2"/>
  <c r="AE78" i="2"/>
  <c r="AG78" i="2"/>
  <c r="AD78" i="2" s="1"/>
  <c r="AH78" i="2"/>
  <c r="AJ78" i="2"/>
  <c r="AK78" i="2" s="1"/>
  <c r="AL78" i="2"/>
  <c r="AN78" i="2"/>
  <c r="AM78" i="2" s="1"/>
  <c r="AO78" i="2"/>
  <c r="AP78" i="2"/>
  <c r="AR78" i="2"/>
  <c r="AV78" i="2"/>
  <c r="AW78" i="2" s="1"/>
  <c r="AU78" i="2"/>
  <c r="H78" i="2"/>
  <c r="I78" i="2"/>
  <c r="G78" i="2"/>
  <c r="C79" i="2"/>
  <c r="K79" i="2"/>
  <c r="J79" i="2"/>
  <c r="M79" i="2"/>
  <c r="L79" i="2" s="1"/>
  <c r="N79" i="2"/>
  <c r="P79" i="2"/>
  <c r="O79" i="2"/>
  <c r="R79" i="2"/>
  <c r="S79" i="2"/>
  <c r="Q79" i="2"/>
  <c r="V79" i="2"/>
  <c r="W79" i="2" s="1"/>
  <c r="T79" i="2"/>
  <c r="U79" i="2"/>
  <c r="AA79" i="2"/>
  <c r="AB79" i="2" s="1"/>
  <c r="Y79" i="2" s="1"/>
  <c r="Z79" i="2"/>
  <c r="AC79" i="2" s="1"/>
  <c r="AF79" i="2"/>
  <c r="AE79" i="2"/>
  <c r="AH79" i="2" s="1"/>
  <c r="AJ79" i="2"/>
  <c r="AN79" i="2"/>
  <c r="AM79" i="2" s="1"/>
  <c r="AR79" i="2"/>
  <c r="AQ79" i="2" s="1"/>
  <c r="AV79" i="2"/>
  <c r="AW79" i="2"/>
  <c r="H79" i="2"/>
  <c r="I79" i="2"/>
  <c r="G79" i="2"/>
  <c r="C80" i="2"/>
  <c r="K80" i="2"/>
  <c r="J80" i="2"/>
  <c r="M80" i="2"/>
  <c r="N80" i="2"/>
  <c r="L80" i="2"/>
  <c r="P80" i="2"/>
  <c r="O80" i="2"/>
  <c r="R80" i="2"/>
  <c r="S80" i="2"/>
  <c r="Q80" i="2"/>
  <c r="V80" i="2"/>
  <c r="W80" i="2" s="1"/>
  <c r="T80" i="2"/>
  <c r="U80" i="2"/>
  <c r="X80" i="2" s="1"/>
  <c r="AA80" i="2"/>
  <c r="AB80" i="2" s="1"/>
  <c r="Y80" i="2"/>
  <c r="Z80" i="2"/>
  <c r="AF80" i="2"/>
  <c r="AE80" i="2"/>
  <c r="AG80" i="2"/>
  <c r="AD80" i="2" s="1"/>
  <c r="AH80" i="2"/>
  <c r="AJ80" i="2"/>
  <c r="AK80" i="2" s="1"/>
  <c r="AL80" i="2"/>
  <c r="AN80" i="2"/>
  <c r="AP80" i="2" s="1"/>
  <c r="AM80" i="2"/>
  <c r="AO80" i="2"/>
  <c r="AR80" i="2"/>
  <c r="AS80" i="2" s="1"/>
  <c r="AT80" i="2"/>
  <c r="AV80" i="2"/>
  <c r="AW80" i="2" s="1"/>
  <c r="AU80" i="2"/>
  <c r="AX80" i="2"/>
  <c r="H80" i="2"/>
  <c r="I80" i="2"/>
  <c r="G80" i="2"/>
  <c r="C81" i="2"/>
  <c r="K81" i="2"/>
  <c r="J81" i="2" s="1"/>
  <c r="M81" i="2"/>
  <c r="N81" i="2"/>
  <c r="L81" i="2"/>
  <c r="P81" i="2"/>
  <c r="O81" i="2"/>
  <c r="R81" i="2"/>
  <c r="S81" i="2"/>
  <c r="V81" i="2"/>
  <c r="W81" i="2" s="1"/>
  <c r="T81" i="2" s="1"/>
  <c r="U81" i="2"/>
  <c r="X81" i="2" s="1"/>
  <c r="AA81" i="2"/>
  <c r="AB81" i="2" s="1"/>
  <c r="Y81" i="2" s="1"/>
  <c r="Z81" i="2"/>
  <c r="AF81" i="2"/>
  <c r="AE81" i="2"/>
  <c r="AJ81" i="2"/>
  <c r="AK81" i="2" s="1"/>
  <c r="AI81" i="2"/>
  <c r="AN81" i="2"/>
  <c r="AR81" i="2"/>
  <c r="AS81" i="2" s="1"/>
  <c r="AT81" i="2"/>
  <c r="AV81" i="2"/>
  <c r="AW81" i="2" s="1"/>
  <c r="AU81" i="2"/>
  <c r="AX81" i="2"/>
  <c r="H81" i="2"/>
  <c r="G81" i="2" s="1"/>
  <c r="I81" i="2"/>
  <c r="C82" i="2"/>
  <c r="K82" i="2"/>
  <c r="J82" i="2"/>
  <c r="M82" i="2"/>
  <c r="N82" i="2"/>
  <c r="L82" i="2"/>
  <c r="P82" i="2"/>
  <c r="O82" i="2" s="1"/>
  <c r="R82" i="2"/>
  <c r="Q82" i="2" s="1"/>
  <c r="S82" i="2"/>
  <c r="V82" i="2"/>
  <c r="W82" i="2" s="1"/>
  <c r="T82" i="2"/>
  <c r="U82" i="2"/>
  <c r="X82" i="2"/>
  <c r="AA82" i="2"/>
  <c r="AB82" i="2"/>
  <c r="Y82" i="2" s="1"/>
  <c r="Z82" i="2"/>
  <c r="AF82" i="2"/>
  <c r="AE82" i="2"/>
  <c r="AG82" i="2" s="1"/>
  <c r="AD82" i="2" s="1"/>
  <c r="AJ82" i="2"/>
  <c r="AN82" i="2"/>
  <c r="AM82" i="2"/>
  <c r="AO82" i="2"/>
  <c r="AP82" i="2"/>
  <c r="AR82" i="2"/>
  <c r="AS82" i="2" s="1"/>
  <c r="AQ82" i="2"/>
  <c r="AV82" i="2"/>
  <c r="AU82" i="2"/>
  <c r="AW82" i="2"/>
  <c r="AX82" i="2"/>
  <c r="E82" i="2"/>
  <c r="H82" i="2"/>
  <c r="I82" i="2"/>
  <c r="G82" i="2"/>
  <c r="C83" i="2"/>
  <c r="K83" i="2"/>
  <c r="J83" i="2" s="1"/>
  <c r="M83" i="2"/>
  <c r="L83" i="2" s="1"/>
  <c r="N83" i="2"/>
  <c r="P83" i="2"/>
  <c r="O83" i="2"/>
  <c r="R83" i="2"/>
  <c r="Q83" i="2" s="1"/>
  <c r="S83" i="2"/>
  <c r="V83" i="2"/>
  <c r="U83" i="2"/>
  <c r="AA83" i="2"/>
  <c r="AB83" i="2"/>
  <c r="Y83" i="2" s="1"/>
  <c r="Z83" i="2"/>
  <c r="AC83" i="2" s="1"/>
  <c r="AF83" i="2"/>
  <c r="AE83" i="2"/>
  <c r="AG83" i="2"/>
  <c r="AD83" i="2" s="1"/>
  <c r="AH83" i="2"/>
  <c r="AJ83" i="2"/>
  <c r="AK83" i="2" s="1"/>
  <c r="AI83" i="2"/>
  <c r="AN83" i="2"/>
  <c r="AM83" i="2"/>
  <c r="AO83" i="2"/>
  <c r="AP83" i="2"/>
  <c r="AR83" i="2"/>
  <c r="AS83" i="2" s="1"/>
  <c r="AQ83" i="2"/>
  <c r="AV83" i="2"/>
  <c r="AU83" i="2"/>
  <c r="AW83" i="2"/>
  <c r="AX83" i="2"/>
  <c r="H83" i="2"/>
  <c r="I83" i="2"/>
  <c r="G83" i="2"/>
  <c r="C84" i="2"/>
  <c r="K84" i="2"/>
  <c r="J84" i="2" s="1"/>
  <c r="M84" i="2"/>
  <c r="L84" i="2" s="1"/>
  <c r="N84" i="2"/>
  <c r="P84" i="2"/>
  <c r="O84" i="2"/>
  <c r="R84" i="2"/>
  <c r="Q84" i="2" s="1"/>
  <c r="S84" i="2"/>
  <c r="V84" i="2"/>
  <c r="U84" i="2"/>
  <c r="AA84" i="2"/>
  <c r="AB84" i="2"/>
  <c r="Y84" i="2" s="1"/>
  <c r="Z84" i="2"/>
  <c r="AC84" i="2" s="1"/>
  <c r="AF84" i="2"/>
  <c r="AE84" i="2"/>
  <c r="AG84" i="2"/>
  <c r="AD84" i="2" s="1"/>
  <c r="AH84" i="2"/>
  <c r="AJ84" i="2"/>
  <c r="AK84" i="2" s="1"/>
  <c r="AI84" i="2"/>
  <c r="AL84" i="2"/>
  <c r="AN84" i="2"/>
  <c r="AM84" i="2"/>
  <c r="AO84" i="2"/>
  <c r="AP84" i="2"/>
  <c r="AR84" i="2"/>
  <c r="AS84" i="2" s="1"/>
  <c r="AQ84" i="2"/>
  <c r="AV84" i="2"/>
  <c r="AU84" i="2"/>
  <c r="AW84" i="2"/>
  <c r="AX84" i="2"/>
  <c r="H84" i="2"/>
  <c r="I84" i="2"/>
  <c r="G84" i="2"/>
  <c r="C85" i="2"/>
  <c r="K85" i="2"/>
  <c r="J85" i="2" s="1"/>
  <c r="M85" i="2"/>
  <c r="L85" i="2" s="1"/>
  <c r="N85" i="2"/>
  <c r="P85" i="2"/>
  <c r="O85" i="2"/>
  <c r="R85" i="2"/>
  <c r="S85" i="2"/>
  <c r="V85" i="2"/>
  <c r="U85" i="2"/>
  <c r="AA85" i="2"/>
  <c r="AB85" i="2"/>
  <c r="Y85" i="2" s="1"/>
  <c r="Z85" i="2"/>
  <c r="AC85" i="2" s="1"/>
  <c r="AF85" i="2"/>
  <c r="AE85" i="2"/>
  <c r="AG85" i="2"/>
  <c r="AD85" i="2" s="1"/>
  <c r="AH85" i="2"/>
  <c r="AJ85" i="2"/>
  <c r="AK85" i="2" s="1"/>
  <c r="AI85" i="2"/>
  <c r="AN85" i="2"/>
  <c r="AM85" i="2"/>
  <c r="AO85" i="2"/>
  <c r="AP85" i="2"/>
  <c r="AR85" i="2"/>
  <c r="AS85" i="2" s="1"/>
  <c r="AQ85" i="2"/>
  <c r="AV85" i="2"/>
  <c r="AU85" i="2"/>
  <c r="AW85" i="2"/>
  <c r="AX85" i="2"/>
  <c r="H85" i="2"/>
  <c r="I85" i="2"/>
  <c r="G85" i="2"/>
  <c r="C86" i="2"/>
  <c r="K86" i="2"/>
  <c r="J86" i="2" s="1"/>
  <c r="M86" i="2"/>
  <c r="L86" i="2" s="1"/>
  <c r="N86" i="2"/>
  <c r="P86" i="2"/>
  <c r="O86" i="2"/>
  <c r="R86" i="2"/>
  <c r="Q86" i="2" s="1"/>
  <c r="S86" i="2"/>
  <c r="V86" i="2"/>
  <c r="U86" i="2"/>
  <c r="AA86" i="2"/>
  <c r="AB86" i="2"/>
  <c r="Y86" i="2" s="1"/>
  <c r="Z86" i="2"/>
  <c r="AC86" i="2" s="1"/>
  <c r="AF86" i="2"/>
  <c r="AE86" i="2"/>
  <c r="AG86" i="2"/>
  <c r="AD86" i="2" s="1"/>
  <c r="AH86" i="2"/>
  <c r="AJ86" i="2"/>
  <c r="AK86" i="2" s="1"/>
  <c r="AI86" i="2"/>
  <c r="AN86" i="2"/>
  <c r="AM86" i="2"/>
  <c r="AO86" i="2"/>
  <c r="AP86" i="2"/>
  <c r="AR86" i="2"/>
  <c r="AS86" i="2" s="1"/>
  <c r="AQ86" i="2"/>
  <c r="AV86" i="2"/>
  <c r="AU86" i="2"/>
  <c r="AW86" i="2"/>
  <c r="AX86" i="2"/>
  <c r="H86" i="2"/>
  <c r="I86" i="2"/>
  <c r="G86" i="2"/>
  <c r="C87" i="2"/>
  <c r="K87" i="2"/>
  <c r="J87" i="2" s="1"/>
  <c r="M87" i="2"/>
  <c r="L87" i="2" s="1"/>
  <c r="N87" i="2"/>
  <c r="P87" i="2"/>
  <c r="O87" i="2"/>
  <c r="R87" i="2"/>
  <c r="S87" i="2"/>
  <c r="V87" i="2"/>
  <c r="U87" i="2"/>
  <c r="AA87" i="2"/>
  <c r="AB87" i="2"/>
  <c r="Y87" i="2" s="1"/>
  <c r="Z87" i="2"/>
  <c r="AC87" i="2" s="1"/>
  <c r="AF87" i="2"/>
  <c r="AE87" i="2"/>
  <c r="AG87" i="2"/>
  <c r="AD87" i="2" s="1"/>
  <c r="AH87" i="2"/>
  <c r="AJ87" i="2"/>
  <c r="AK87" i="2" s="1"/>
  <c r="AI87" i="2"/>
  <c r="AN87" i="2"/>
  <c r="AM87" i="2"/>
  <c r="AO87" i="2"/>
  <c r="AP87" i="2"/>
  <c r="AR87" i="2"/>
  <c r="AS87" i="2" s="1"/>
  <c r="AQ87" i="2"/>
  <c r="AV87" i="2"/>
  <c r="AU87" i="2"/>
  <c r="AW87" i="2"/>
  <c r="AX87" i="2"/>
  <c r="H87" i="2"/>
  <c r="I87" i="2"/>
  <c r="G87" i="2"/>
  <c r="C88" i="2"/>
  <c r="K88" i="2"/>
  <c r="J88" i="2" s="1"/>
  <c r="M88" i="2"/>
  <c r="L88" i="2" s="1"/>
  <c r="N88" i="2"/>
  <c r="P88" i="2"/>
  <c r="O88" i="2"/>
  <c r="R88" i="2"/>
  <c r="Q88" i="2" s="1"/>
  <c r="S88" i="2"/>
  <c r="V88" i="2"/>
  <c r="U88" i="2"/>
  <c r="AA88" i="2"/>
  <c r="AB88" i="2"/>
  <c r="Y88" i="2" s="1"/>
  <c r="Z88" i="2"/>
  <c r="AC88" i="2" s="1"/>
  <c r="AF88" i="2"/>
  <c r="AE88" i="2"/>
  <c r="AG88" i="2"/>
  <c r="AD88" i="2" s="1"/>
  <c r="AH88" i="2"/>
  <c r="AJ88" i="2"/>
  <c r="AK88" i="2" s="1"/>
  <c r="AI88" i="2"/>
  <c r="AN88" i="2"/>
  <c r="AM88" i="2"/>
  <c r="AO88" i="2"/>
  <c r="AP88" i="2"/>
  <c r="AR88" i="2"/>
  <c r="AS88" i="2" s="1"/>
  <c r="AQ88" i="2"/>
  <c r="AV88" i="2"/>
  <c r="AU88" i="2"/>
  <c r="AW88" i="2"/>
  <c r="AX88" i="2"/>
  <c r="H88" i="2"/>
  <c r="I88" i="2"/>
  <c r="G88" i="2"/>
  <c r="C89" i="2"/>
  <c r="K89" i="2"/>
  <c r="J89" i="2" s="1"/>
  <c r="M89" i="2"/>
  <c r="L89" i="2" s="1"/>
  <c r="N89" i="2"/>
  <c r="P89" i="2"/>
  <c r="O89" i="2"/>
  <c r="R89" i="2"/>
  <c r="S89" i="2"/>
  <c r="V89" i="2"/>
  <c r="U89" i="2"/>
  <c r="AA89" i="2"/>
  <c r="AB89" i="2"/>
  <c r="Y89" i="2" s="1"/>
  <c r="Z89" i="2"/>
  <c r="AC89" i="2" s="1"/>
  <c r="AF89" i="2"/>
  <c r="AE89" i="2"/>
  <c r="AG89" i="2"/>
  <c r="AD89" i="2"/>
  <c r="AH89" i="2"/>
  <c r="AJ89" i="2"/>
  <c r="AK89" i="2" s="1"/>
  <c r="AI89" i="2"/>
  <c r="AN89" i="2"/>
  <c r="AM89" i="2"/>
  <c r="AO89" i="2"/>
  <c r="AP89" i="2"/>
  <c r="AR89" i="2"/>
  <c r="AS89" i="2" s="1"/>
  <c r="AQ89" i="2"/>
  <c r="AV89" i="2"/>
  <c r="AU89" i="2" s="1"/>
  <c r="AW89" i="2"/>
  <c r="AX89" i="2"/>
  <c r="H89" i="2"/>
  <c r="I89" i="2"/>
  <c r="G89" i="2" s="1"/>
  <c r="C90" i="2"/>
  <c r="K90" i="2"/>
  <c r="J90" i="2" s="1"/>
  <c r="M90" i="2"/>
  <c r="L90" i="2" s="1"/>
  <c r="E90" i="2" s="1"/>
  <c r="N90" i="2"/>
  <c r="P90" i="2"/>
  <c r="O90" i="2" s="1"/>
  <c r="R90" i="2"/>
  <c r="S90" i="2"/>
  <c r="Q90" i="2" s="1"/>
  <c r="V90" i="2"/>
  <c r="W90" i="2" s="1"/>
  <c r="T90" i="2" s="1"/>
  <c r="U90" i="2"/>
  <c r="AA90" i="2"/>
  <c r="AB90" i="2"/>
  <c r="Y90" i="2" s="1"/>
  <c r="Z90" i="2"/>
  <c r="AC90" i="2" s="1"/>
  <c r="AF90" i="2"/>
  <c r="AE90" i="2"/>
  <c r="AG90" i="2" s="1"/>
  <c r="AD90" i="2" s="1"/>
  <c r="AH90" i="2"/>
  <c r="AJ90" i="2"/>
  <c r="AK90" i="2" s="1"/>
  <c r="AI90" i="2"/>
  <c r="AN90" i="2"/>
  <c r="AM90" i="2" s="1"/>
  <c r="AO90" i="2"/>
  <c r="AP90" i="2"/>
  <c r="AR90" i="2"/>
  <c r="AS90" i="2" s="1"/>
  <c r="AQ90" i="2"/>
  <c r="AV90" i="2"/>
  <c r="AU90" i="2" s="1"/>
  <c r="AW90" i="2"/>
  <c r="AX90" i="2"/>
  <c r="H90" i="2"/>
  <c r="I90" i="2"/>
  <c r="G90" i="2" s="1"/>
  <c r="C91" i="2"/>
  <c r="K91" i="2"/>
  <c r="J91" i="2" s="1"/>
  <c r="M91" i="2"/>
  <c r="L91" i="2" s="1"/>
  <c r="N91" i="2"/>
  <c r="P91" i="2"/>
  <c r="O91" i="2" s="1"/>
  <c r="R91" i="2"/>
  <c r="S91" i="2"/>
  <c r="Q91" i="2" s="1"/>
  <c r="V91" i="2"/>
  <c r="W91" i="2" s="1"/>
  <c r="T91" i="2" s="1"/>
  <c r="U91" i="2"/>
  <c r="AA91" i="2"/>
  <c r="AB91" i="2"/>
  <c r="Y91" i="2" s="1"/>
  <c r="Z91" i="2"/>
  <c r="AC91" i="2" s="1"/>
  <c r="AF91" i="2"/>
  <c r="AE91" i="2"/>
  <c r="AG91" i="2" s="1"/>
  <c r="AD91" i="2"/>
  <c r="AH91" i="2"/>
  <c r="AJ91" i="2"/>
  <c r="AK91" i="2" s="1"/>
  <c r="AI91" i="2"/>
  <c r="AN91" i="2"/>
  <c r="AM91" i="2" s="1"/>
  <c r="AO91" i="2"/>
  <c r="AP91" i="2"/>
  <c r="AR91" i="2"/>
  <c r="AS91" i="2" s="1"/>
  <c r="AQ91" i="2"/>
  <c r="AV91" i="2"/>
  <c r="AU91" i="2" s="1"/>
  <c r="AW91" i="2"/>
  <c r="AX91" i="2"/>
  <c r="E91" i="2"/>
  <c r="H91" i="2"/>
  <c r="I91" i="2"/>
  <c r="G91" i="2" s="1"/>
  <c r="C92" i="2"/>
  <c r="K92" i="2"/>
  <c r="J92" i="2" s="1"/>
  <c r="M92" i="2"/>
  <c r="L92" i="2" s="1"/>
  <c r="N92" i="2"/>
  <c r="P92" i="2"/>
  <c r="O92" i="2" s="1"/>
  <c r="R92" i="2"/>
  <c r="Q92" i="2" s="1"/>
  <c r="S92" i="2"/>
  <c r="V92" i="2"/>
  <c r="W92" i="2" s="1"/>
  <c r="T92" i="2" s="1"/>
  <c r="U92" i="2"/>
  <c r="AA92" i="2"/>
  <c r="AB92" i="2" s="1"/>
  <c r="Y92" i="2" s="1"/>
  <c r="Z92" i="2"/>
  <c r="AF92" i="2"/>
  <c r="AE92" i="2"/>
  <c r="AG92" i="2" s="1"/>
  <c r="AD92" i="2"/>
  <c r="AJ92" i="2"/>
  <c r="AI92" i="2" s="1"/>
  <c r="AN92" i="2"/>
  <c r="AM92" i="2" s="1"/>
  <c r="AR92" i="2"/>
  <c r="AQ92" i="2"/>
  <c r="AV92" i="2"/>
  <c r="AU92" i="2" s="1"/>
  <c r="AW92" i="2"/>
  <c r="AX92" i="2"/>
  <c r="H92" i="2"/>
  <c r="I92" i="2"/>
  <c r="G92" i="2" s="1"/>
  <c r="C93" i="2"/>
  <c r="K93" i="2"/>
  <c r="J93" i="2"/>
  <c r="M93" i="2"/>
  <c r="L93" i="2" s="1"/>
  <c r="N93" i="2"/>
  <c r="P93" i="2"/>
  <c r="O93" i="2" s="1"/>
  <c r="R93" i="2"/>
  <c r="S93" i="2"/>
  <c r="Q93" i="2"/>
  <c r="V93" i="2"/>
  <c r="W93" i="2" s="1"/>
  <c r="T93" i="2" s="1"/>
  <c r="U93" i="2"/>
  <c r="X93" i="2" s="1"/>
  <c r="AA93" i="2"/>
  <c r="AB93" i="2"/>
  <c r="Y93" i="2" s="1"/>
  <c r="Z93" i="2"/>
  <c r="AF93" i="2"/>
  <c r="AE93" i="2"/>
  <c r="AG93" i="2" s="1"/>
  <c r="AD93" i="2" s="1"/>
  <c r="AH93" i="2"/>
  <c r="AJ93" i="2"/>
  <c r="AI93" i="2"/>
  <c r="AN93" i="2"/>
  <c r="AM93" i="2" s="1"/>
  <c r="AR93" i="2"/>
  <c r="AQ93" i="2" s="1"/>
  <c r="AV93" i="2"/>
  <c r="AU93" i="2" s="1"/>
  <c r="AX93" i="2"/>
  <c r="H93" i="2"/>
  <c r="I93" i="2"/>
  <c r="G93" i="2" s="1"/>
  <c r="C94" i="2"/>
  <c r="K94" i="2"/>
  <c r="J94" i="2" s="1"/>
  <c r="M94" i="2"/>
  <c r="L94" i="2" s="1"/>
  <c r="N94" i="2"/>
  <c r="P94" i="2"/>
  <c r="O94" i="2" s="1"/>
  <c r="R94" i="2"/>
  <c r="Q94" i="2" s="1"/>
  <c r="S94" i="2"/>
  <c r="V94" i="2"/>
  <c r="W94" i="2" s="1"/>
  <c r="T94" i="2" s="1"/>
  <c r="U94" i="2"/>
  <c r="AA94" i="2"/>
  <c r="AB94" i="2" s="1"/>
  <c r="Y94" i="2" s="1"/>
  <c r="Z94" i="2"/>
  <c r="AF94" i="2"/>
  <c r="AE94" i="2"/>
  <c r="AG94" i="2" s="1"/>
  <c r="AD94" i="2"/>
  <c r="AH94" i="2"/>
  <c r="AJ94" i="2"/>
  <c r="AN94" i="2"/>
  <c r="AM94" i="2" s="1"/>
  <c r="AO94" i="2"/>
  <c r="AP94" i="2"/>
  <c r="AR94" i="2"/>
  <c r="AQ94" i="2"/>
  <c r="AV94" i="2"/>
  <c r="AU94" i="2" s="1"/>
  <c r="AW94" i="2"/>
  <c r="H94" i="2"/>
  <c r="I94" i="2"/>
  <c r="G94" i="2" s="1"/>
  <c r="C95" i="2"/>
  <c r="K95" i="2"/>
  <c r="J95" i="2"/>
  <c r="M95" i="2"/>
  <c r="L95" i="2" s="1"/>
  <c r="N95" i="2"/>
  <c r="P95" i="2"/>
  <c r="O95" i="2" s="1"/>
  <c r="R95" i="2"/>
  <c r="S95" i="2"/>
  <c r="Q95" i="2"/>
  <c r="V95" i="2"/>
  <c r="W95" i="2" s="1"/>
  <c r="T95" i="2" s="1"/>
  <c r="U95" i="2"/>
  <c r="X95" i="2" s="1"/>
  <c r="AA95" i="2"/>
  <c r="AB95" i="2" s="1"/>
  <c r="Y95" i="2" s="1"/>
  <c r="Z95" i="2"/>
  <c r="AC95" i="2" s="1"/>
  <c r="AF95" i="2"/>
  <c r="AE95" i="2"/>
  <c r="AH95" i="2"/>
  <c r="AJ95" i="2"/>
  <c r="AI95" i="2" s="1"/>
  <c r="AN95" i="2"/>
  <c r="AM95" i="2" s="1"/>
  <c r="AO95" i="2"/>
  <c r="AR95" i="2"/>
  <c r="AQ95" i="2" s="1"/>
  <c r="AV95" i="2"/>
  <c r="AU95" i="2" s="1"/>
  <c r="H95" i="2"/>
  <c r="I95" i="2"/>
  <c r="G95" i="2" s="1"/>
  <c r="C96" i="2"/>
  <c r="K96" i="2"/>
  <c r="J96" i="2" s="1"/>
  <c r="M96" i="2"/>
  <c r="L96" i="2" s="1"/>
  <c r="N96" i="2"/>
  <c r="P96" i="2"/>
  <c r="O96" i="2" s="1"/>
  <c r="R96" i="2"/>
  <c r="S96" i="2"/>
  <c r="Q96" i="2" s="1"/>
  <c r="V96" i="2"/>
  <c r="W96" i="2" s="1"/>
  <c r="T96" i="2" s="1"/>
  <c r="U96" i="2"/>
  <c r="AA96" i="2"/>
  <c r="AB96" i="2"/>
  <c r="Y96" i="2"/>
  <c r="Z96" i="2"/>
  <c r="AC96" i="2" s="1"/>
  <c r="AF96" i="2"/>
  <c r="AG96" i="2" s="1"/>
  <c r="AE96" i="2"/>
  <c r="AH96" i="2" s="1"/>
  <c r="AD96" i="2"/>
  <c r="AJ96" i="2"/>
  <c r="AI96" i="2"/>
  <c r="AN96" i="2"/>
  <c r="AM96" i="2" s="1"/>
  <c r="AP96" i="2"/>
  <c r="AR96" i="2"/>
  <c r="AQ96" i="2"/>
  <c r="AV96" i="2"/>
  <c r="AU96" i="2" s="1"/>
  <c r="H96" i="2"/>
  <c r="G96" i="2" s="1"/>
  <c r="I96" i="2"/>
  <c r="C97" i="2"/>
  <c r="K97" i="2"/>
  <c r="J97" i="2" s="1"/>
  <c r="M97" i="2"/>
  <c r="L97" i="2" s="1"/>
  <c r="N97" i="2"/>
  <c r="P97" i="2"/>
  <c r="O97" i="2" s="1"/>
  <c r="R97" i="2"/>
  <c r="S97" i="2"/>
  <c r="Q97" i="2"/>
  <c r="V97" i="2"/>
  <c r="W97" i="2" s="1"/>
  <c r="T97" i="2" s="1"/>
  <c r="U97" i="2"/>
  <c r="AA97" i="2"/>
  <c r="AB97" i="2"/>
  <c r="Y97" i="2" s="1"/>
  <c r="Z97" i="2"/>
  <c r="AC97" i="2" s="1"/>
  <c r="AF97" i="2"/>
  <c r="AE97" i="2"/>
  <c r="AH97" i="2" s="1"/>
  <c r="AJ97" i="2"/>
  <c r="AI97" i="2"/>
  <c r="AN97" i="2"/>
  <c r="AM97" i="2" s="1"/>
  <c r="AO97" i="2"/>
  <c r="AP97" i="2"/>
  <c r="AR97" i="2"/>
  <c r="AV97" i="2"/>
  <c r="AU97" i="2" s="1"/>
  <c r="AW97" i="2"/>
  <c r="AX97" i="2"/>
  <c r="H97" i="2"/>
  <c r="I97" i="2"/>
  <c r="C98" i="2"/>
  <c r="K98" i="2"/>
  <c r="J98" i="2"/>
  <c r="M98" i="2"/>
  <c r="L98" i="2" s="1"/>
  <c r="E98" i="2" s="1"/>
  <c r="N98" i="2"/>
  <c r="P98" i="2"/>
  <c r="O98" i="2" s="1"/>
  <c r="R98" i="2"/>
  <c r="S98" i="2"/>
  <c r="Q98" i="2" s="1"/>
  <c r="V98" i="2"/>
  <c r="W98" i="2" s="1"/>
  <c r="T98" i="2" s="1"/>
  <c r="U98" i="2"/>
  <c r="X98" i="2" s="1"/>
  <c r="AA98" i="2"/>
  <c r="AB98" i="2" s="1"/>
  <c r="Y98" i="2" s="1"/>
  <c r="Z98" i="2"/>
  <c r="AF98" i="2"/>
  <c r="AG98" i="2" s="1"/>
  <c r="AD98" i="2" s="1"/>
  <c r="AE98" i="2"/>
  <c r="AH98" i="2" s="1"/>
  <c r="AJ98" i="2"/>
  <c r="AK98" i="2" s="1"/>
  <c r="AL98" i="2"/>
  <c r="AN98" i="2"/>
  <c r="AM98" i="2" s="1"/>
  <c r="AO98" i="2"/>
  <c r="AP98" i="2"/>
  <c r="AR98" i="2"/>
  <c r="AS98" i="2" s="1"/>
  <c r="AQ98" i="2"/>
  <c r="AT98" i="2"/>
  <c r="AV98" i="2"/>
  <c r="AU98" i="2" s="1"/>
  <c r="AW98" i="2"/>
  <c r="AX98" i="2"/>
  <c r="H98" i="2"/>
  <c r="I98" i="2"/>
  <c r="C99" i="2"/>
  <c r="K99" i="2"/>
  <c r="J99" i="2"/>
  <c r="M99" i="2"/>
  <c r="N99" i="2"/>
  <c r="L99" i="2"/>
  <c r="P99" i="2"/>
  <c r="O99" i="2" s="1"/>
  <c r="R99" i="2"/>
  <c r="Q99" i="2" s="1"/>
  <c r="E99" i="2" s="1"/>
  <c r="S99" i="2"/>
  <c r="V99" i="2"/>
  <c r="W99" i="2" s="1"/>
  <c r="T99" i="2" s="1"/>
  <c r="U99" i="2"/>
  <c r="X99" i="2" s="1"/>
  <c r="AA99" i="2"/>
  <c r="AB99" i="2" s="1"/>
  <c r="Y99" i="2" s="1"/>
  <c r="Z99" i="2"/>
  <c r="AC99" i="2" s="1"/>
  <c r="AF99" i="2"/>
  <c r="AE99" i="2"/>
  <c r="AH99" i="2"/>
  <c r="AJ99" i="2"/>
  <c r="AK99" i="2" s="1"/>
  <c r="AN99" i="2"/>
  <c r="AM99" i="2" s="1"/>
  <c r="AP99" i="2"/>
  <c r="AR99" i="2"/>
  <c r="AS99" i="2" s="1"/>
  <c r="AQ99" i="2"/>
  <c r="AT99" i="2"/>
  <c r="AV99" i="2"/>
  <c r="AU99" i="2" s="1"/>
  <c r="AW99" i="2"/>
  <c r="AX99" i="2"/>
  <c r="H99" i="2"/>
  <c r="I99" i="2"/>
  <c r="C100" i="2"/>
  <c r="K100" i="2"/>
  <c r="J100" i="2" s="1"/>
  <c r="M100" i="2"/>
  <c r="N100" i="2"/>
  <c r="L100" i="2"/>
  <c r="P100" i="2"/>
  <c r="O100" i="2" s="1"/>
  <c r="R100" i="2"/>
  <c r="Q100" i="2" s="1"/>
  <c r="S100" i="2"/>
  <c r="V100" i="2"/>
  <c r="W100" i="2" s="1"/>
  <c r="T100" i="2"/>
  <c r="U100" i="2"/>
  <c r="AA100" i="2"/>
  <c r="AB100" i="2" s="1"/>
  <c r="Y100" i="2" s="1"/>
  <c r="Z100" i="2"/>
  <c r="AF100" i="2"/>
  <c r="AG100" i="2" s="1"/>
  <c r="AE100" i="2"/>
  <c r="AH100" i="2" s="1"/>
  <c r="AD100" i="2"/>
  <c r="AJ100" i="2"/>
  <c r="AK100" i="2" s="1"/>
  <c r="AL100" i="2"/>
  <c r="AN100" i="2"/>
  <c r="AM100" i="2" s="1"/>
  <c r="AR100" i="2"/>
  <c r="AS100" i="2" s="1"/>
  <c r="AT100" i="2"/>
  <c r="AV100" i="2"/>
  <c r="AU100" i="2" s="1"/>
  <c r="AW100" i="2"/>
  <c r="AX100" i="2"/>
  <c r="H100" i="2"/>
  <c r="I100" i="2"/>
  <c r="G100" i="2"/>
  <c r="C101" i="2"/>
  <c r="K101" i="2"/>
  <c r="J101" i="2" s="1"/>
  <c r="M101" i="2"/>
  <c r="N101" i="2"/>
  <c r="L101" i="2"/>
  <c r="P101" i="2"/>
  <c r="O101" i="2"/>
  <c r="R101" i="2"/>
  <c r="S101" i="2"/>
  <c r="Q101" i="2" s="1"/>
  <c r="V101" i="2"/>
  <c r="W101" i="2" s="1"/>
  <c r="T101" i="2" s="1"/>
  <c r="U101" i="2"/>
  <c r="X101" i="2" s="1"/>
  <c r="AA101" i="2"/>
  <c r="AB101" i="2" s="1"/>
  <c r="Y101" i="2" s="1"/>
  <c r="Z101" i="2"/>
  <c r="AF101" i="2"/>
  <c r="AE101" i="2"/>
  <c r="AG101" i="2"/>
  <c r="AD101" i="2" s="1"/>
  <c r="AH101" i="2"/>
  <c r="AJ101" i="2"/>
  <c r="AK101" i="2" s="1"/>
  <c r="AI101" i="2"/>
  <c r="AL101" i="2"/>
  <c r="AN101" i="2"/>
  <c r="AM101" i="2" s="1"/>
  <c r="AR101" i="2"/>
  <c r="AS101" i="2" s="1"/>
  <c r="AT101" i="2"/>
  <c r="AV101" i="2"/>
  <c r="AU101" i="2" s="1"/>
  <c r="H101" i="2"/>
  <c r="I101" i="2"/>
  <c r="G101" i="2" s="1"/>
  <c r="E100" i="2" l="1"/>
  <c r="E97" i="2"/>
  <c r="E92" i="2"/>
  <c r="E101" i="2"/>
  <c r="E87" i="2"/>
  <c r="E96" i="2"/>
  <c r="E94" i="2"/>
  <c r="AS97" i="2"/>
  <c r="AT97" i="2"/>
  <c r="AS11" i="2"/>
  <c r="AQ11" i="2"/>
  <c r="AT11" i="2"/>
  <c r="AQ101" i="2"/>
  <c r="AI100" i="2"/>
  <c r="G99" i="2"/>
  <c r="AC98" i="2"/>
  <c r="D98" i="2" s="1"/>
  <c r="B98" i="2" s="1"/>
  <c r="A98" i="1" s="1"/>
  <c r="G97" i="2"/>
  <c r="AG97" i="2"/>
  <c r="AD97" i="2" s="1"/>
  <c r="AS96" i="2"/>
  <c r="AT96" i="2"/>
  <c r="X94" i="2"/>
  <c r="AW93" i="2"/>
  <c r="AK93" i="2"/>
  <c r="AL93" i="2"/>
  <c r="Q89" i="2"/>
  <c r="W87" i="2"/>
  <c r="T87" i="2" s="1"/>
  <c r="X87" i="2"/>
  <c r="AX79" i="2"/>
  <c r="AU79" i="2"/>
  <c r="AG76" i="2"/>
  <c r="AD76" i="2" s="1"/>
  <c r="W70" i="2"/>
  <c r="T70" i="2" s="1"/>
  <c r="D70" i="2" s="1"/>
  <c r="X70" i="2"/>
  <c r="AK60" i="2"/>
  <c r="AL60" i="2"/>
  <c r="AI60" i="2"/>
  <c r="AK92" i="2"/>
  <c r="AL92" i="2"/>
  <c r="W86" i="2"/>
  <c r="T86" i="2" s="1"/>
  <c r="D86" i="2" s="1"/>
  <c r="X86" i="2"/>
  <c r="E80" i="2"/>
  <c r="E79" i="2"/>
  <c r="W62" i="2"/>
  <c r="T62" i="2" s="1"/>
  <c r="E62" i="2" s="1"/>
  <c r="X62" i="2"/>
  <c r="AK34" i="2"/>
  <c r="AL34" i="2"/>
  <c r="AI34" i="2"/>
  <c r="AP101" i="2"/>
  <c r="AQ100" i="2"/>
  <c r="X100" i="2"/>
  <c r="D100" i="2" s="1"/>
  <c r="B100" i="2" s="1"/>
  <c r="A100" i="1" s="1"/>
  <c r="AO99" i="2"/>
  <c r="AG99" i="2"/>
  <c r="AD99" i="2" s="1"/>
  <c r="D99" i="2" s="1"/>
  <c r="B99" i="2" s="1"/>
  <c r="A99" i="1" s="1"/>
  <c r="AI98" i="2"/>
  <c r="AO96" i="2"/>
  <c r="AP95" i="2"/>
  <c r="AG95" i="2"/>
  <c r="AD95" i="2" s="1"/>
  <c r="D95" i="2" s="1"/>
  <c r="B95" i="2" s="1"/>
  <c r="A95" i="1" s="1"/>
  <c r="AS94" i="2"/>
  <c r="AT94" i="2"/>
  <c r="AH92" i="2"/>
  <c r="X92" i="2"/>
  <c r="D92" i="2" s="1"/>
  <c r="B92" i="2" s="1"/>
  <c r="A92" i="1" s="1"/>
  <c r="X91" i="2"/>
  <c r="D91" i="2" s="1"/>
  <c r="B91" i="2" s="1"/>
  <c r="A91" i="1" s="1"/>
  <c r="Q87" i="2"/>
  <c r="W85" i="2"/>
  <c r="T85" i="2" s="1"/>
  <c r="X85" i="2"/>
  <c r="Q81" i="2"/>
  <c r="D81" i="2" s="1"/>
  <c r="Q77" i="2"/>
  <c r="E77" i="2" s="1"/>
  <c r="AO49" i="2"/>
  <c r="AP49" i="2"/>
  <c r="AM49" i="2"/>
  <c r="D49" i="2" s="1"/>
  <c r="B49" i="2" s="1"/>
  <c r="A49" i="1" s="1"/>
  <c r="AK38" i="2"/>
  <c r="AI38" i="2"/>
  <c r="AL38" i="2"/>
  <c r="E38" i="2"/>
  <c r="AX101" i="2"/>
  <c r="AO101" i="2"/>
  <c r="E95" i="2"/>
  <c r="AS93" i="2"/>
  <c r="AT93" i="2"/>
  <c r="AG81" i="2"/>
  <c r="AD81" i="2" s="1"/>
  <c r="AH81" i="2"/>
  <c r="AK79" i="2"/>
  <c r="AI79" i="2"/>
  <c r="AL79" i="2"/>
  <c r="AH51" i="2"/>
  <c r="AG51" i="2"/>
  <c r="AD51" i="2" s="1"/>
  <c r="D51" i="2" s="1"/>
  <c r="B51" i="2" s="1"/>
  <c r="A51" i="1" s="1"/>
  <c r="AS95" i="2"/>
  <c r="AT95" i="2"/>
  <c r="AW101" i="2"/>
  <c r="AP100" i="2"/>
  <c r="AL99" i="2"/>
  <c r="AK97" i="2"/>
  <c r="AL97" i="2"/>
  <c r="AX96" i="2"/>
  <c r="AC94" i="2"/>
  <c r="D94" i="2" s="1"/>
  <c r="B94" i="2" s="1"/>
  <c r="A94" i="1" s="1"/>
  <c r="AP93" i="2"/>
  <c r="AS92" i="2"/>
  <c r="AT92" i="2"/>
  <c r="Q85" i="2"/>
  <c r="D85" i="2" s="1"/>
  <c r="W84" i="2"/>
  <c r="T84" i="2" s="1"/>
  <c r="X84" i="2"/>
  <c r="AK82" i="2"/>
  <c r="AI82" i="2"/>
  <c r="AL82" i="2"/>
  <c r="D77" i="2"/>
  <c r="B77" i="2" s="1"/>
  <c r="A77" i="1" s="1"/>
  <c r="E73" i="2"/>
  <c r="AK58" i="2"/>
  <c r="AL58" i="2"/>
  <c r="AI58" i="2"/>
  <c r="AO57" i="2"/>
  <c r="AP57" i="2"/>
  <c r="AM57" i="2"/>
  <c r="AO55" i="2"/>
  <c r="AP55" i="2"/>
  <c r="AM55" i="2"/>
  <c r="AK94" i="2"/>
  <c r="AL94" i="2"/>
  <c r="W88" i="2"/>
  <c r="T88" i="2" s="1"/>
  <c r="E88" i="2" s="1"/>
  <c r="X88" i="2"/>
  <c r="AM81" i="2"/>
  <c r="AO81" i="2"/>
  <c r="AP81" i="2"/>
  <c r="E74" i="2"/>
  <c r="AO100" i="2"/>
  <c r="AI99" i="2"/>
  <c r="G98" i="2"/>
  <c r="X97" i="2"/>
  <c r="D97" i="2" s="1"/>
  <c r="B97" i="2" s="1"/>
  <c r="A97" i="1" s="1"/>
  <c r="AW96" i="2"/>
  <c r="AK96" i="2"/>
  <c r="AL96" i="2"/>
  <c r="AX95" i="2"/>
  <c r="E93" i="2"/>
  <c r="AO93" i="2"/>
  <c r="AC93" i="2"/>
  <c r="D93" i="2" s="1"/>
  <c r="B93" i="2" s="1"/>
  <c r="A93" i="1" s="1"/>
  <c r="AP92" i="2"/>
  <c r="W83" i="2"/>
  <c r="T83" i="2" s="1"/>
  <c r="E83" i="2" s="1"/>
  <c r="X83" i="2"/>
  <c r="AP69" i="2"/>
  <c r="AO69" i="2"/>
  <c r="AM69" i="2"/>
  <c r="E64" i="2"/>
  <c r="E63" i="2"/>
  <c r="AC101" i="2"/>
  <c r="D101" i="2" s="1"/>
  <c r="B101" i="2" s="1"/>
  <c r="A101" i="1" s="1"/>
  <c r="AC100" i="2"/>
  <c r="AQ97" i="2"/>
  <c r="X96" i="2"/>
  <c r="D96" i="2" s="1"/>
  <c r="B96" i="2" s="1"/>
  <c r="A96" i="1" s="1"/>
  <c r="AW95" i="2"/>
  <c r="AK95" i="2"/>
  <c r="AL95" i="2"/>
  <c r="AX94" i="2"/>
  <c r="AI94" i="2"/>
  <c r="AO92" i="2"/>
  <c r="AC92" i="2"/>
  <c r="X90" i="2"/>
  <c r="D90" i="2" s="1"/>
  <c r="B90" i="2" s="1"/>
  <c r="A90" i="1" s="1"/>
  <c r="W89" i="2"/>
  <c r="T89" i="2" s="1"/>
  <c r="D89" i="2" s="1"/>
  <c r="X89" i="2"/>
  <c r="E84" i="2"/>
  <c r="AK76" i="2"/>
  <c r="AL76" i="2"/>
  <c r="AI76" i="2"/>
  <c r="AH82" i="2"/>
  <c r="AL81" i="2"/>
  <c r="AC81" i="2"/>
  <c r="AC80" i="2"/>
  <c r="D80" i="2" s="1"/>
  <c r="B80" i="2" s="1"/>
  <c r="A80" i="1" s="1"/>
  <c r="AX78" i="2"/>
  <c r="E76" i="2"/>
  <c r="AG75" i="2"/>
  <c r="AD75" i="2" s="1"/>
  <c r="X74" i="2"/>
  <c r="AK73" i="2"/>
  <c r="AI73" i="2"/>
  <c r="AL73" i="2"/>
  <c r="AK69" i="2"/>
  <c r="AI69" i="2"/>
  <c r="AL69" i="2"/>
  <c r="E69" i="2"/>
  <c r="AS64" i="2"/>
  <c r="AT64" i="2"/>
  <c r="AS59" i="2"/>
  <c r="AQ59" i="2"/>
  <c r="AT59" i="2"/>
  <c r="AQ81" i="2"/>
  <c r="AI80" i="2"/>
  <c r="AG79" i="2"/>
  <c r="AD79" i="2" s="1"/>
  <c r="AS75" i="2"/>
  <c r="AT75" i="2"/>
  <c r="AS72" i="2"/>
  <c r="AT72" i="2"/>
  <c r="AP68" i="2"/>
  <c r="AM68" i="2"/>
  <c r="AO68" i="2"/>
  <c r="E67" i="2"/>
  <c r="AX66" i="2"/>
  <c r="AU66" i="2"/>
  <c r="AW66" i="2"/>
  <c r="AK66" i="2"/>
  <c r="AL66" i="2"/>
  <c r="AH62" i="2"/>
  <c r="AW58" i="2"/>
  <c r="AX58" i="2"/>
  <c r="AW50" i="2"/>
  <c r="AX50" i="2"/>
  <c r="E47" i="2"/>
  <c r="E35" i="2"/>
  <c r="AS79" i="2"/>
  <c r="AT79" i="2"/>
  <c r="AS78" i="2"/>
  <c r="AQ78" i="2"/>
  <c r="AT78" i="2"/>
  <c r="AU77" i="2"/>
  <c r="AW77" i="2"/>
  <c r="AX74" i="2"/>
  <c r="AU74" i="2"/>
  <c r="AW74" i="2"/>
  <c r="AK74" i="2"/>
  <c r="AL74" i="2"/>
  <c r="AP72" i="2"/>
  <c r="AM72" i="2"/>
  <c r="AO72" i="2"/>
  <c r="E72" i="2"/>
  <c r="G57" i="2"/>
  <c r="AO56" i="2"/>
  <c r="AP56" i="2"/>
  <c r="AW51" i="2"/>
  <c r="AX51" i="2"/>
  <c r="AU51" i="2"/>
  <c r="AH42" i="2"/>
  <c r="AG42" i="2"/>
  <c r="AD42" i="2" s="1"/>
  <c r="AQ80" i="2"/>
  <c r="AO75" i="2"/>
  <c r="AP75" i="2"/>
  <c r="AX70" i="2"/>
  <c r="AU70" i="2"/>
  <c r="AW70" i="2"/>
  <c r="G68" i="2"/>
  <c r="E68" i="2"/>
  <c r="AG66" i="2"/>
  <c r="AD66" i="2" s="1"/>
  <c r="AS63" i="2"/>
  <c r="AQ63" i="2"/>
  <c r="AT63" i="2"/>
  <c r="AW60" i="2"/>
  <c r="AX60" i="2"/>
  <c r="E59" i="2"/>
  <c r="AG48" i="2"/>
  <c r="AD48" i="2" s="1"/>
  <c r="AH48" i="2"/>
  <c r="AT90" i="2"/>
  <c r="AL90" i="2"/>
  <c r="AT88" i="2"/>
  <c r="AL88" i="2"/>
  <c r="AT86" i="2"/>
  <c r="AL86" i="2"/>
  <c r="AT84" i="2"/>
  <c r="D84" i="2" s="1"/>
  <c r="B84" i="2" s="1"/>
  <c r="A84" i="1" s="1"/>
  <c r="AT83" i="2"/>
  <c r="AL83" i="2"/>
  <c r="AT82" i="2"/>
  <c r="AC82" i="2"/>
  <c r="D82" i="2" s="1"/>
  <c r="B82" i="2" s="1"/>
  <c r="A82" i="1" s="1"/>
  <c r="AO79" i="2"/>
  <c r="AP79" i="2"/>
  <c r="AK75" i="2"/>
  <c r="AI75" i="2"/>
  <c r="AL75" i="2"/>
  <c r="AG74" i="2"/>
  <c r="AD74" i="2" s="1"/>
  <c r="G72" i="2"/>
  <c r="AG70" i="2"/>
  <c r="AD70" i="2" s="1"/>
  <c r="AX67" i="2"/>
  <c r="AW67" i="2"/>
  <c r="AP61" i="2"/>
  <c r="AO61" i="2"/>
  <c r="G59" i="2"/>
  <c r="G54" i="2"/>
  <c r="E52" i="2"/>
  <c r="E44" i="2"/>
  <c r="AT91" i="2"/>
  <c r="AL91" i="2"/>
  <c r="AT89" i="2"/>
  <c r="AL89" i="2"/>
  <c r="AT87" i="2"/>
  <c r="AL87" i="2"/>
  <c r="D87" i="2" s="1"/>
  <c r="B87" i="2" s="1"/>
  <c r="A87" i="1" s="1"/>
  <c r="AT85" i="2"/>
  <c r="AL85" i="2"/>
  <c r="X79" i="2"/>
  <c r="D79" i="2" s="1"/>
  <c r="B79" i="2" s="1"/>
  <c r="A79" i="1" s="1"/>
  <c r="AC78" i="2"/>
  <c r="D78" i="2" s="1"/>
  <c r="B78" i="2" s="1"/>
  <c r="A78" i="1" s="1"/>
  <c r="AS71" i="2"/>
  <c r="AQ71" i="2"/>
  <c r="AT71" i="2"/>
  <c r="AS67" i="2"/>
  <c r="AQ67" i="2"/>
  <c r="AT67" i="2"/>
  <c r="AK65" i="2"/>
  <c r="AI65" i="2"/>
  <c r="AL65" i="2"/>
  <c r="E61" i="2"/>
  <c r="AW52" i="2"/>
  <c r="AX52" i="2"/>
  <c r="X75" i="2"/>
  <c r="AC70" i="2"/>
  <c r="X67" i="2"/>
  <c r="D67" i="2" s="1"/>
  <c r="B67" i="2" s="1"/>
  <c r="A67" i="1" s="1"/>
  <c r="AO64" i="2"/>
  <c r="AW62" i="2"/>
  <c r="AC62" i="2"/>
  <c r="AL61" i="2"/>
  <c r="AT60" i="2"/>
  <c r="AO59" i="2"/>
  <c r="AP59" i="2"/>
  <c r="AT58" i="2"/>
  <c r="AI57" i="2"/>
  <c r="D57" i="2" s="1"/>
  <c r="B57" i="2" s="1"/>
  <c r="A57" i="1" s="1"/>
  <c r="AK57" i="2"/>
  <c r="AW53" i="2"/>
  <c r="AX53" i="2"/>
  <c r="E53" i="2"/>
  <c r="D46" i="2"/>
  <c r="B46" i="2" s="1"/>
  <c r="A46" i="1" s="1"/>
  <c r="E46" i="2"/>
  <c r="AG45" i="2"/>
  <c r="AD45" i="2" s="1"/>
  <c r="AS44" i="2"/>
  <c r="AQ44" i="2"/>
  <c r="AT44" i="2"/>
  <c r="AU43" i="2"/>
  <c r="AW43" i="2"/>
  <c r="AX43" i="2"/>
  <c r="AU38" i="2"/>
  <c r="AW38" i="2"/>
  <c r="AX38" i="2"/>
  <c r="AK26" i="2"/>
  <c r="AI26" i="2"/>
  <c r="AL26" i="2"/>
  <c r="AC76" i="2"/>
  <c r="D76" i="2" s="1"/>
  <c r="B76" i="2" s="1"/>
  <c r="A76" i="1" s="1"/>
  <c r="AO73" i="2"/>
  <c r="AH73" i="2"/>
  <c r="D73" i="2" s="1"/>
  <c r="B73" i="2" s="1"/>
  <c r="A73" i="1" s="1"/>
  <c r="AW71" i="2"/>
  <c r="AC71" i="2"/>
  <c r="D71" i="2" s="1"/>
  <c r="B71" i="2" s="1"/>
  <c r="A71" i="1" s="1"/>
  <c r="AL70" i="2"/>
  <c r="AT68" i="2"/>
  <c r="D68" i="2" s="1"/>
  <c r="B68" i="2" s="1"/>
  <c r="A68" i="1" s="1"/>
  <c r="AO65" i="2"/>
  <c r="AH65" i="2"/>
  <c r="D65" i="2" s="1"/>
  <c r="B65" i="2" s="1"/>
  <c r="A65" i="1" s="1"/>
  <c r="AM64" i="2"/>
  <c r="AW63" i="2"/>
  <c r="AC63" i="2"/>
  <c r="D63" i="2" s="1"/>
  <c r="B63" i="2" s="1"/>
  <c r="A63" i="1" s="1"/>
  <c r="AU62" i="2"/>
  <c r="AL62" i="2"/>
  <c r="AI61" i="2"/>
  <c r="AQ60" i="2"/>
  <c r="AH60" i="2"/>
  <c r="D60" i="2" s="1"/>
  <c r="B60" i="2" s="1"/>
  <c r="A60" i="1" s="1"/>
  <c r="AL59" i="2"/>
  <c r="AQ58" i="2"/>
  <c r="AH58" i="2"/>
  <c r="D58" i="2" s="1"/>
  <c r="B58" i="2" s="1"/>
  <c r="A58" i="1" s="1"/>
  <c r="AW54" i="2"/>
  <c r="AX54" i="2"/>
  <c r="AH54" i="2"/>
  <c r="D54" i="2" s="1"/>
  <c r="B54" i="2" s="1"/>
  <c r="A54" i="1" s="1"/>
  <c r="E54" i="2"/>
  <c r="AM48" i="2"/>
  <c r="AO48" i="2"/>
  <c r="AP48" i="2"/>
  <c r="G46" i="2"/>
  <c r="E40" i="2"/>
  <c r="E27" i="2"/>
  <c r="AW57" i="2"/>
  <c r="AX57" i="2"/>
  <c r="AW55" i="2"/>
  <c r="AX55" i="2"/>
  <c r="E55" i="2"/>
  <c r="AO51" i="2"/>
  <c r="AP51" i="2"/>
  <c r="AW49" i="2"/>
  <c r="AX49" i="2"/>
  <c r="AW59" i="2"/>
  <c r="AX59" i="2"/>
  <c r="D59" i="2" s="1"/>
  <c r="B59" i="2" s="1"/>
  <c r="A59" i="1" s="1"/>
  <c r="E57" i="2"/>
  <c r="AW56" i="2"/>
  <c r="AX56" i="2"/>
  <c r="E56" i="2"/>
  <c r="AO52" i="2"/>
  <c r="AP52" i="2"/>
  <c r="D48" i="2"/>
  <c r="AO45" i="2"/>
  <c r="AP45" i="2"/>
  <c r="X45" i="2"/>
  <c r="E43" i="2"/>
  <c r="D39" i="2"/>
  <c r="B39" i="2" s="1"/>
  <c r="A39" i="1" s="1"/>
  <c r="AU37" i="2"/>
  <c r="AW37" i="2"/>
  <c r="AX37" i="2"/>
  <c r="AG36" i="2"/>
  <c r="AD36" i="2" s="1"/>
  <c r="AI78" i="2"/>
  <c r="AC75" i="2"/>
  <c r="D75" i="2" s="1"/>
  <c r="B75" i="2" s="1"/>
  <c r="A75" i="1" s="1"/>
  <c r="AC74" i="2"/>
  <c r="D74" i="2" s="1"/>
  <c r="B74" i="2" s="1"/>
  <c r="A74" i="1" s="1"/>
  <c r="AU73" i="2"/>
  <c r="AI72" i="2"/>
  <c r="D72" i="2" s="1"/>
  <c r="B72" i="2" s="1"/>
  <c r="A72" i="1" s="1"/>
  <c r="AQ70" i="2"/>
  <c r="AH68" i="2"/>
  <c r="AM67" i="2"/>
  <c r="AC66" i="2"/>
  <c r="D66" i="2" s="1"/>
  <c r="B66" i="2" s="1"/>
  <c r="A66" i="1" s="1"/>
  <c r="AU65" i="2"/>
  <c r="AI64" i="2"/>
  <c r="D64" i="2" s="1"/>
  <c r="B64" i="2" s="1"/>
  <c r="A64" i="1" s="1"/>
  <c r="AQ62" i="2"/>
  <c r="E60" i="2"/>
  <c r="AO60" i="2"/>
  <c r="AP60" i="2"/>
  <c r="E58" i="2"/>
  <c r="AO58" i="2"/>
  <c r="AP58" i="2"/>
  <c r="AQ57" i="2"/>
  <c r="AS57" i="2"/>
  <c r="AO53" i="2"/>
  <c r="AP53" i="2"/>
  <c r="AO50" i="2"/>
  <c r="D50" i="2" s="1"/>
  <c r="B50" i="2" s="1"/>
  <c r="A50" i="1" s="1"/>
  <c r="AP50" i="2"/>
  <c r="W48" i="2"/>
  <c r="T48" i="2" s="1"/>
  <c r="E48" i="2" s="1"/>
  <c r="X48" i="2"/>
  <c r="AS40" i="2"/>
  <c r="AQ40" i="2"/>
  <c r="D40" i="2" s="1"/>
  <c r="B40" i="2" s="1"/>
  <c r="A40" i="1" s="1"/>
  <c r="AT40" i="2"/>
  <c r="E37" i="2"/>
  <c r="L32" i="2"/>
  <c r="AH69" i="2"/>
  <c r="D69" i="2" s="1"/>
  <c r="B69" i="2" s="1"/>
  <c r="A69" i="1" s="1"/>
  <c r="AC67" i="2"/>
  <c r="AH61" i="2"/>
  <c r="D61" i="2" s="1"/>
  <c r="B61" i="2" s="1"/>
  <c r="A61" i="1" s="1"/>
  <c r="AH59" i="2"/>
  <c r="AQ56" i="2"/>
  <c r="AS56" i="2"/>
  <c r="AO54" i="2"/>
  <c r="AP54" i="2"/>
  <c r="AW48" i="2"/>
  <c r="AX48" i="2"/>
  <c r="AK46" i="2"/>
  <c r="AL46" i="2"/>
  <c r="AS41" i="2"/>
  <c r="AQ41" i="2"/>
  <c r="D41" i="2" s="1"/>
  <c r="B41" i="2" s="1"/>
  <c r="A41" i="1" s="1"/>
  <c r="AT41" i="2"/>
  <c r="AC33" i="2"/>
  <c r="AQ37" i="2"/>
  <c r="AS37" i="2"/>
  <c r="AB35" i="2"/>
  <c r="Y35" i="2" s="1"/>
  <c r="D35" i="2" s="1"/>
  <c r="B35" i="2" s="1"/>
  <c r="A35" i="1" s="1"/>
  <c r="AC35" i="2"/>
  <c r="AK56" i="2"/>
  <c r="D56" i="2" s="1"/>
  <c r="B56" i="2" s="1"/>
  <c r="A56" i="1" s="1"/>
  <c r="AS55" i="2"/>
  <c r="AK55" i="2"/>
  <c r="D55" i="2" s="1"/>
  <c r="B55" i="2" s="1"/>
  <c r="A55" i="1" s="1"/>
  <c r="AS54" i="2"/>
  <c r="AK54" i="2"/>
  <c r="AS53" i="2"/>
  <c r="AK53" i="2"/>
  <c r="D53" i="2" s="1"/>
  <c r="B53" i="2" s="1"/>
  <c r="A53" i="1" s="1"/>
  <c r="AS52" i="2"/>
  <c r="AK52" i="2"/>
  <c r="D52" i="2" s="1"/>
  <c r="B52" i="2" s="1"/>
  <c r="A52" i="1" s="1"/>
  <c r="AS51" i="2"/>
  <c r="AK51" i="2"/>
  <c r="E30" i="2"/>
  <c r="AS19" i="2"/>
  <c r="AQ19" i="2"/>
  <c r="AT19" i="2"/>
  <c r="E50" i="2"/>
  <c r="E49" i="2"/>
  <c r="AQ45" i="2"/>
  <c r="D45" i="2" s="1"/>
  <c r="B45" i="2" s="1"/>
  <c r="A45" i="1" s="1"/>
  <c r="AP43" i="2"/>
  <c r="D43" i="2" s="1"/>
  <c r="B43" i="2" s="1"/>
  <c r="A43" i="1" s="1"/>
  <c r="AI42" i="2"/>
  <c r="D42" i="2" s="1"/>
  <c r="B42" i="2" s="1"/>
  <c r="A42" i="1" s="1"/>
  <c r="AU41" i="2"/>
  <c r="AU40" i="2"/>
  <c r="AU39" i="2"/>
  <c r="AM36" i="2"/>
  <c r="AP36" i="2"/>
  <c r="L36" i="2"/>
  <c r="E36" i="2" s="1"/>
  <c r="AS32" i="2"/>
  <c r="AT32" i="2"/>
  <c r="AC23" i="2"/>
  <c r="D23" i="2" s="1"/>
  <c r="B23" i="2" s="1"/>
  <c r="A23" i="1" s="1"/>
  <c r="AB23" i="2"/>
  <c r="Y23" i="2" s="1"/>
  <c r="E45" i="2"/>
  <c r="AC44" i="2"/>
  <c r="D44" i="2" s="1"/>
  <c r="B44" i="2" s="1"/>
  <c r="A44" i="1" s="1"/>
  <c r="AQ35" i="2"/>
  <c r="AS35" i="2"/>
  <c r="AT35" i="2"/>
  <c r="E34" i="2"/>
  <c r="AK33" i="2"/>
  <c r="AL33" i="2"/>
  <c r="D30" i="2"/>
  <c r="B30" i="2" s="1"/>
  <c r="A30" i="1" s="1"/>
  <c r="D28" i="2"/>
  <c r="B28" i="2" s="1"/>
  <c r="A28" i="1" s="1"/>
  <c r="E28" i="2"/>
  <c r="AS25" i="2"/>
  <c r="AT25" i="2"/>
  <c r="AQ25" i="2"/>
  <c r="AI22" i="2"/>
  <c r="AK22" i="2"/>
  <c r="AL22" i="2"/>
  <c r="AQ47" i="2"/>
  <c r="D47" i="2" s="1"/>
  <c r="B47" i="2" s="1"/>
  <c r="A47" i="1" s="1"/>
  <c r="AI44" i="2"/>
  <c r="E42" i="2"/>
  <c r="AX28" i="2"/>
  <c r="AU28" i="2"/>
  <c r="AW28" i="2"/>
  <c r="AC46" i="2"/>
  <c r="AM31" i="2"/>
  <c r="AP31" i="2"/>
  <c r="G37" i="2"/>
  <c r="AC36" i="2"/>
  <c r="AX35" i="2"/>
  <c r="G33" i="2"/>
  <c r="AG32" i="2"/>
  <c r="AD32" i="2" s="1"/>
  <c r="AP38" i="2"/>
  <c r="X38" i="2"/>
  <c r="D38" i="2" s="1"/>
  <c r="B38" i="2" s="1"/>
  <c r="A38" i="1" s="1"/>
  <c r="AT36" i="2"/>
  <c r="AW35" i="2"/>
  <c r="AG35" i="2"/>
  <c r="AD35" i="2" s="1"/>
  <c r="AP34" i="2"/>
  <c r="X34" i="2"/>
  <c r="AH33" i="2"/>
  <c r="D33" i="2" s="1"/>
  <c r="B33" i="2" s="1"/>
  <c r="A33" i="1" s="1"/>
  <c r="AM32" i="2"/>
  <c r="AP32" i="2"/>
  <c r="AU31" i="2"/>
  <c r="AX31" i="2"/>
  <c r="X30" i="2"/>
  <c r="AS36" i="2"/>
  <c r="AX34" i="2"/>
  <c r="AP29" i="2"/>
  <c r="AM29" i="2"/>
  <c r="AT27" i="2"/>
  <c r="AQ27" i="2"/>
  <c r="E6" i="2"/>
  <c r="AG38" i="2"/>
  <c r="AD38" i="2" s="1"/>
  <c r="X37" i="2"/>
  <c r="D37" i="2" s="1"/>
  <c r="B37" i="2" s="1"/>
  <c r="A37" i="1" s="1"/>
  <c r="AW34" i="2"/>
  <c r="AG34" i="2"/>
  <c r="AD34" i="2" s="1"/>
  <c r="D34" i="2" s="1"/>
  <c r="B34" i="2" s="1"/>
  <c r="A34" i="1" s="1"/>
  <c r="AM33" i="2"/>
  <c r="AP33" i="2"/>
  <c r="AU32" i="2"/>
  <c r="AX32" i="2"/>
  <c r="X31" i="2"/>
  <c r="AH30" i="2"/>
  <c r="G25" i="2"/>
  <c r="E25" i="2"/>
  <c r="AK14" i="2"/>
  <c r="AI14" i="2"/>
  <c r="D14" i="2" s="1"/>
  <c r="B14" i="2" s="1"/>
  <c r="A14" i="1" s="1"/>
  <c r="AL14" i="2"/>
  <c r="AK29" i="2"/>
  <c r="AL29" i="2"/>
  <c r="AP28" i="2"/>
  <c r="AO28" i="2"/>
  <c r="E26" i="2"/>
  <c r="AX25" i="2"/>
  <c r="AU25" i="2"/>
  <c r="AW25" i="2"/>
  <c r="AP24" i="2"/>
  <c r="AM24" i="2"/>
  <c r="AO24" i="2"/>
  <c r="AC21" i="2"/>
  <c r="AB21" i="2"/>
  <c r="Y21" i="2" s="1"/>
  <c r="AG37" i="2"/>
  <c r="AD37" i="2" s="1"/>
  <c r="X36" i="2"/>
  <c r="D36" i="2" s="1"/>
  <c r="B36" i="2" s="1"/>
  <c r="A36" i="1" s="1"/>
  <c r="AU33" i="2"/>
  <c r="AX33" i="2"/>
  <c r="X32" i="2"/>
  <c r="AH31" i="2"/>
  <c r="X28" i="2"/>
  <c r="AS17" i="2"/>
  <c r="AQ17" i="2"/>
  <c r="AT17" i="2"/>
  <c r="AI24" i="2"/>
  <c r="AK24" i="2"/>
  <c r="AL24" i="2"/>
  <c r="AI23" i="2"/>
  <c r="AK23" i="2"/>
  <c r="AL23" i="2"/>
  <c r="AC22" i="2"/>
  <c r="AB22" i="2"/>
  <c r="Y22" i="2" s="1"/>
  <c r="G19" i="2"/>
  <c r="AP15" i="2"/>
  <c r="AM15" i="2"/>
  <c r="E14" i="2"/>
  <c r="G11" i="2"/>
  <c r="E24" i="2"/>
  <c r="AI21" i="2"/>
  <c r="AK21" i="2"/>
  <c r="AL21" i="2"/>
  <c r="AX18" i="2"/>
  <c r="AU18" i="2"/>
  <c r="AU16" i="2"/>
  <c r="AW16" i="2"/>
  <c r="AX16" i="2"/>
  <c r="AK16" i="2"/>
  <c r="AI16" i="2"/>
  <c r="AG13" i="2"/>
  <c r="AD13" i="2" s="1"/>
  <c r="AH13" i="2"/>
  <c r="Q13" i="2"/>
  <c r="D13" i="2" s="1"/>
  <c r="AX9" i="2"/>
  <c r="AU9" i="2"/>
  <c r="AW9" i="2"/>
  <c r="AS8" i="2"/>
  <c r="AQ8" i="2"/>
  <c r="G7" i="2"/>
  <c r="AG5" i="2"/>
  <c r="AD5" i="2" s="1"/>
  <c r="D5" i="2" s="1"/>
  <c r="B5" i="2" s="1"/>
  <c r="A5" i="1" s="1"/>
  <c r="AX30" i="2"/>
  <c r="AP30" i="2"/>
  <c r="AW29" i="2"/>
  <c r="AH29" i="2"/>
  <c r="D29" i="2" s="1"/>
  <c r="B29" i="2" s="1"/>
  <c r="A29" i="1" s="1"/>
  <c r="AM27" i="2"/>
  <c r="AH27" i="2"/>
  <c r="D27" i="2" s="1"/>
  <c r="B27" i="2" s="1"/>
  <c r="A27" i="1" s="1"/>
  <c r="AG26" i="2"/>
  <c r="AD26" i="2" s="1"/>
  <c r="E23" i="2"/>
  <c r="AK10" i="2"/>
  <c r="AI10" i="2"/>
  <c r="AO26" i="2"/>
  <c r="AQ24" i="2"/>
  <c r="AS24" i="2"/>
  <c r="AT24" i="2"/>
  <c r="AQ23" i="2"/>
  <c r="AS23" i="2"/>
  <c r="AT23" i="2"/>
  <c r="E22" i="2"/>
  <c r="E20" i="2"/>
  <c r="AG15" i="2"/>
  <c r="AD15" i="2" s="1"/>
  <c r="D15" i="2" s="1"/>
  <c r="B15" i="2" s="1"/>
  <c r="A15" i="1" s="1"/>
  <c r="E12" i="2"/>
  <c r="AS6" i="2"/>
  <c r="AQ6" i="2"/>
  <c r="AT6" i="2"/>
  <c r="AL27" i="2"/>
  <c r="AM26" i="2"/>
  <c r="AC25" i="2"/>
  <c r="D25" i="2" s="1"/>
  <c r="B25" i="2" s="1"/>
  <c r="A25" i="1" s="1"/>
  <c r="AC24" i="2"/>
  <c r="D24" i="2" s="1"/>
  <c r="B24" i="2" s="1"/>
  <c r="A24" i="1" s="1"/>
  <c r="AQ22" i="2"/>
  <c r="AS22" i="2"/>
  <c r="AT22" i="2"/>
  <c r="E21" i="2"/>
  <c r="AG18" i="2"/>
  <c r="AD18" i="2" s="1"/>
  <c r="D18" i="2" s="1"/>
  <c r="B18" i="2" s="1"/>
  <c r="A18" i="1" s="1"/>
  <c r="E18" i="2"/>
  <c r="E16" i="2"/>
  <c r="E8" i="2"/>
  <c r="AP5" i="2"/>
  <c r="AM5" i="2"/>
  <c r="AW26" i="2"/>
  <c r="AC26" i="2"/>
  <c r="D26" i="2" s="1"/>
  <c r="B26" i="2" s="1"/>
  <c r="A26" i="1" s="1"/>
  <c r="AQ21" i="2"/>
  <c r="AS21" i="2"/>
  <c r="AT21" i="2"/>
  <c r="AM13" i="2"/>
  <c r="AO13" i="2"/>
  <c r="AP13" i="2"/>
  <c r="E9" i="2"/>
  <c r="AK8" i="2"/>
  <c r="AI8" i="2"/>
  <c r="AL8" i="2"/>
  <c r="D8" i="2" s="1"/>
  <c r="B8" i="2" s="1"/>
  <c r="A8" i="1" s="1"/>
  <c r="AG7" i="2"/>
  <c r="AD7" i="2" s="1"/>
  <c r="E5" i="2"/>
  <c r="AT16" i="2"/>
  <c r="D16" i="2" s="1"/>
  <c r="B16" i="2" s="1"/>
  <c r="A16" i="1" s="1"/>
  <c r="AL13" i="2"/>
  <c r="AC13" i="2"/>
  <c r="AT9" i="2"/>
  <c r="AH6" i="2"/>
  <c r="E4" i="2"/>
  <c r="AL20" i="2"/>
  <c r="AO19" i="2"/>
  <c r="AT15" i="2"/>
  <c r="AW14" i="2"/>
  <c r="AL12" i="2"/>
  <c r="AO11" i="2"/>
  <c r="AW7" i="2"/>
  <c r="AC7" i="2"/>
  <c r="D7" i="2" s="1"/>
  <c r="B7" i="2" s="1"/>
  <c r="A7" i="1" s="1"/>
  <c r="AT20" i="2"/>
  <c r="AI20" i="2"/>
  <c r="D20" i="2" s="1"/>
  <c r="B20" i="2" s="1"/>
  <c r="A20" i="1" s="1"/>
  <c r="AL17" i="2"/>
  <c r="AC17" i="2"/>
  <c r="D17" i="2" s="1"/>
  <c r="B17" i="2" s="1"/>
  <c r="A17" i="1" s="1"/>
  <c r="AQ15" i="2"/>
  <c r="AT12" i="2"/>
  <c r="AI12" i="2"/>
  <c r="D12" i="2" s="1"/>
  <c r="B12" i="2" s="1"/>
  <c r="A12" i="1" s="1"/>
  <c r="E10" i="2"/>
  <c r="AH10" i="2"/>
  <c r="AM9" i="2"/>
  <c r="AW8" i="2"/>
  <c r="AC8" i="2"/>
  <c r="AU7" i="2"/>
  <c r="AL7" i="2"/>
  <c r="AI6" i="2"/>
  <c r="D6" i="2" s="1"/>
  <c r="B6" i="2" s="1"/>
  <c r="A6" i="1" s="1"/>
  <c r="AT5" i="2"/>
  <c r="AC4" i="2"/>
  <c r="D4" i="2" s="1"/>
  <c r="B4" i="2" s="1"/>
  <c r="A4" i="1" s="1"/>
  <c r="E15" i="2"/>
  <c r="AC9" i="2"/>
  <c r="D9" i="2" s="1"/>
  <c r="B9" i="2" s="1"/>
  <c r="A9" i="1" s="1"/>
  <c r="X6" i="2"/>
  <c r="AL19" i="2"/>
  <c r="AC19" i="2"/>
  <c r="D19" i="2" s="1"/>
  <c r="B19" i="2" s="1"/>
  <c r="A19" i="1" s="1"/>
  <c r="AT14" i="2"/>
  <c r="AL11" i="2"/>
  <c r="AC11" i="2"/>
  <c r="D11" i="2" s="1"/>
  <c r="B11" i="2" s="1"/>
  <c r="A11" i="1" s="1"/>
  <c r="AW10" i="2"/>
  <c r="AC10" i="2"/>
  <c r="D10" i="2" s="1"/>
  <c r="B10" i="2" s="1"/>
  <c r="A10" i="1" s="1"/>
  <c r="AL9" i="2"/>
  <c r="AT7" i="2"/>
  <c r="D21" i="2" l="1"/>
  <c r="B21" i="2" s="1"/>
  <c r="A21" i="1" s="1"/>
  <c r="B48" i="2"/>
  <c r="A48" i="1" s="1"/>
  <c r="D32" i="2"/>
  <c r="E32" i="2"/>
  <c r="E13" i="2"/>
  <c r="B13" i="2" s="1"/>
  <c r="A13" i="1" s="1"/>
  <c r="E85" i="2"/>
  <c r="B85" i="2" s="1"/>
  <c r="A85" i="1" s="1"/>
  <c r="D62" i="2"/>
  <c r="B62" i="2" s="1"/>
  <c r="A62" i="1" s="1"/>
  <c r="E89" i="2"/>
  <c r="B89" i="2" s="1"/>
  <c r="A89" i="1" s="1"/>
  <c r="D22" i="2"/>
  <c r="B22" i="2" s="1"/>
  <c r="A22" i="1" s="1"/>
  <c r="D83" i="2"/>
  <c r="B83" i="2" s="1"/>
  <c r="A83" i="1" s="1"/>
  <c r="D88" i="2"/>
  <c r="B88" i="2" s="1"/>
  <c r="A88" i="1" s="1"/>
  <c r="E81" i="2"/>
  <c r="B81" i="2" s="1"/>
  <c r="A81" i="1" s="1"/>
  <c r="E86" i="2"/>
  <c r="B86" i="2" s="1"/>
  <c r="A86" i="1" s="1"/>
  <c r="E70" i="2"/>
  <c r="B70" i="2" s="1"/>
  <c r="A70" i="1" s="1"/>
  <c r="D31" i="2"/>
  <c r="B31" i="2" s="1"/>
  <c r="A31" i="1" s="1"/>
  <c r="B32" i="2" l="1"/>
  <c r="A32" i="1" s="1"/>
</calcChain>
</file>

<file path=xl/sharedStrings.xml><?xml version="1.0" encoding="utf-8"?>
<sst xmlns="http://schemas.openxmlformats.org/spreadsheetml/2006/main" count="1564" uniqueCount="665">
  <si>
    <t>Validation Test Summary</t>
  </si>
  <si>
    <t>Returns</t>
  </si>
  <si>
    <t xml:space="preserve">Geography </t>
  </si>
  <si>
    <t xml:space="preserve">Asset Class </t>
  </si>
  <si>
    <t xml:space="preserve">Ownership Residence </t>
  </si>
  <si>
    <t xml:space="preserve">Ownership Type </t>
  </si>
  <si>
    <t xml:space="preserve">Portfolio Liquidity </t>
  </si>
  <si>
    <t>Fund Number</t>
  </si>
  <si>
    <t>Fund Category</t>
  </si>
  <si>
    <t>Test</t>
  </si>
  <si>
    <t>Fund of funds</t>
  </si>
  <si>
    <t>Yes</t>
  </si>
  <si>
    <t>No</t>
  </si>
  <si>
    <t>Fund name</t>
  </si>
  <si>
    <t>Strategy (drop-down menu)</t>
  </si>
  <si>
    <t>Investor side pocket (Yes/No)</t>
  </si>
  <si>
    <t>Fund type</t>
  </si>
  <si>
    <t>Redemptions restricted (2019) (Yes/No)</t>
  </si>
  <si>
    <t>Custodian</t>
  </si>
  <si>
    <t>Example</t>
  </si>
  <si>
    <t>Domicile (both for fund and custodian)</t>
  </si>
  <si>
    <t>Strategy</t>
  </si>
  <si>
    <t>Hedge</t>
  </si>
  <si>
    <t>Stand-alone</t>
  </si>
  <si>
    <t>Canada</t>
  </si>
  <si>
    <t>Equity, Long/Short</t>
  </si>
  <si>
    <t>Money Market</t>
  </si>
  <si>
    <t>Europe</t>
  </si>
  <si>
    <t>Equity, Long Only</t>
  </si>
  <si>
    <t>Pooled</t>
  </si>
  <si>
    <t>Mexico and the Caribbean</t>
  </si>
  <si>
    <t>Equity, Short Only</t>
  </si>
  <si>
    <t>Flow-through LP</t>
  </si>
  <si>
    <t>United States</t>
  </si>
  <si>
    <t>Equity, Other</t>
  </si>
  <si>
    <t>Other</t>
  </si>
  <si>
    <t>Rest of the world</t>
  </si>
  <si>
    <t>Macro, Commodities</t>
  </si>
  <si>
    <t>Macro, Currencies</t>
  </si>
  <si>
    <t>Macro, Global</t>
  </si>
  <si>
    <t>Macro, Active Trading</t>
  </si>
  <si>
    <t>Macro, Other</t>
  </si>
  <si>
    <t>Yes/No (fund access or other)</t>
  </si>
  <si>
    <t>Fee Sources</t>
  </si>
  <si>
    <t>Relative Value, Fixed Income Asset Backed</t>
  </si>
  <si>
    <t>Fund fees</t>
  </si>
  <si>
    <t>Gates</t>
  </si>
  <si>
    <t>Relative Value, Fixed Income Convertible Arbitrage</t>
  </si>
  <si>
    <t>Client fees</t>
  </si>
  <si>
    <t>Antidilution levies</t>
  </si>
  <si>
    <t>Relative Value, Fixed Income Corporate</t>
  </si>
  <si>
    <t>Fund &amp; client fees</t>
  </si>
  <si>
    <t>Fees</t>
  </si>
  <si>
    <t>Relative Value, Fixed Income Sovereign</t>
  </si>
  <si>
    <t>Swing pricing</t>
  </si>
  <si>
    <t>Relative Value, Other</t>
  </si>
  <si>
    <t>Multiple</t>
  </si>
  <si>
    <t>Event Driven, Distressed/Restructuring</t>
  </si>
  <si>
    <t>Event Driven, Risk Arbitrage/Merger Arbitrage</t>
  </si>
  <si>
    <t>Event Driven, Equity Special Situations</t>
  </si>
  <si>
    <t>Event Driven, Other</t>
  </si>
  <si>
    <t>Credit, Long/Short</t>
  </si>
  <si>
    <t>Credit, Asset Based Lending</t>
  </si>
  <si>
    <t>Credit, Other</t>
  </si>
  <si>
    <t>Managed Futures/CTA, Fundamental</t>
  </si>
  <si>
    <t>Managed Futures/CTA, Quantitative</t>
  </si>
  <si>
    <t>Managed Futures/CTA, Other</t>
  </si>
  <si>
    <t>Real Estate</t>
  </si>
  <si>
    <r>
      <rPr>
        <b/>
        <u/>
        <sz val="12"/>
        <rFont val="Calibri"/>
        <family val="2"/>
        <scheme val="minor"/>
      </rPr>
      <t>INSTRUCTIONS</t>
    </r>
    <r>
      <rPr>
        <sz val="12"/>
        <rFont val="Calibri"/>
        <family val="2"/>
        <scheme val="minor"/>
      </rPr>
      <t xml:space="preserve">: Please fill in the survey on a fund-by-fund basis for all non-prospectus qualified funds of which you are the manager. 
All data should be reported as of </t>
    </r>
    <r>
      <rPr>
        <b/>
        <u/>
        <sz val="12"/>
        <rFont val="Calibri"/>
        <family val="2"/>
        <scheme val="minor"/>
      </rPr>
      <t>December 31, 2019</t>
    </r>
    <r>
      <rPr>
        <sz val="12"/>
        <rFont val="Calibri"/>
        <family val="2"/>
        <scheme val="minor"/>
      </rPr>
      <t xml:space="preserve"> or with respect to</t>
    </r>
    <r>
      <rPr>
        <b/>
        <sz val="12"/>
        <rFont val="Calibri"/>
        <family val="2"/>
        <scheme val="minor"/>
      </rPr>
      <t xml:space="preserve"> </t>
    </r>
    <r>
      <rPr>
        <b/>
        <u/>
        <sz val="12"/>
        <rFont val="Calibri"/>
        <family val="2"/>
        <scheme val="minor"/>
      </rPr>
      <t>2019</t>
    </r>
    <r>
      <rPr>
        <sz val="12"/>
        <rFont val="Calibri"/>
        <family val="2"/>
        <scheme val="minor"/>
      </rPr>
      <t xml:space="preserve">, unless otherwise noted. </t>
    </r>
    <r>
      <rPr>
        <b/>
        <sz val="12"/>
        <rFont val="Calibri"/>
        <family val="2"/>
        <scheme val="minor"/>
      </rPr>
      <t xml:space="preserve">
</t>
    </r>
    <r>
      <rPr>
        <sz val="12"/>
        <rFont val="Calibri"/>
        <family val="2"/>
        <scheme val="minor"/>
      </rPr>
      <t xml:space="preserve">
</t>
    </r>
  </si>
  <si>
    <r>
      <t xml:space="preserve">Please fill in the </t>
    </r>
    <r>
      <rPr>
        <b/>
        <sz val="11"/>
        <color theme="1"/>
        <rFont val="Calibri"/>
        <family val="2"/>
        <scheme val="minor"/>
      </rPr>
      <t xml:space="preserve">Survey tab, </t>
    </r>
    <r>
      <rPr>
        <sz val="11"/>
        <color theme="1"/>
        <rFont val="Calibri"/>
        <family val="2"/>
        <scheme val="minor"/>
      </rPr>
      <t xml:space="preserve">with funds that have net asset values of </t>
    </r>
    <r>
      <rPr>
        <b/>
        <sz val="11"/>
        <color theme="1"/>
        <rFont val="Calibri"/>
        <family val="2"/>
        <scheme val="minor"/>
      </rPr>
      <t>$1 million (CAD)</t>
    </r>
    <r>
      <rPr>
        <sz val="11"/>
        <color theme="1"/>
        <rFont val="Calibri"/>
        <family val="2"/>
        <scheme val="minor"/>
      </rPr>
      <t xml:space="preserve"> </t>
    </r>
    <r>
      <rPr>
        <b/>
        <sz val="11"/>
        <color theme="1"/>
        <rFont val="Calibri"/>
        <family val="2"/>
        <scheme val="minor"/>
      </rPr>
      <t>or more</t>
    </r>
    <r>
      <rPr>
        <sz val="11"/>
        <color theme="1"/>
        <rFont val="Calibri"/>
        <family val="2"/>
        <scheme val="minor"/>
      </rPr>
      <t xml:space="preserve"> as of </t>
    </r>
    <r>
      <rPr>
        <b/>
        <sz val="11"/>
        <color theme="1"/>
        <rFont val="Calibri"/>
        <family val="2"/>
        <scheme val="minor"/>
      </rPr>
      <t>December 31, 2019</t>
    </r>
    <r>
      <rPr>
        <sz val="11"/>
        <color theme="1"/>
        <rFont val="Calibri"/>
        <family val="2"/>
        <scheme val="minor"/>
      </rPr>
      <t xml:space="preserve">. Please do not send/attach other documents such as income statements, balance sheets, fund facts, or prospectuses. </t>
    </r>
  </si>
  <si>
    <t xml:space="preserve">Hard code the responses, no cell references.  </t>
  </si>
  <si>
    <t>Name</t>
  </si>
  <si>
    <t>Section</t>
  </si>
  <si>
    <t>Code (row 3)</t>
  </si>
  <si>
    <t>Data Type</t>
  </si>
  <si>
    <t>Units</t>
  </si>
  <si>
    <t>Range</t>
  </si>
  <si>
    <t>Validation</t>
  </si>
  <si>
    <t>Additional Detail</t>
  </si>
  <si>
    <t>Links</t>
  </si>
  <si>
    <t>Methodology</t>
  </si>
  <si>
    <t>Descriptive Fields</t>
  </si>
  <si>
    <t>validation</t>
  </si>
  <si>
    <t>character</t>
  </si>
  <si>
    <t>na</t>
  </si>
  <si>
    <t>not a reporting field, for self-validation only</t>
  </si>
  <si>
    <t>fund.name</t>
  </si>
  <si>
    <t>Mo Alpha Fund</t>
  </si>
  <si>
    <t>Fund name previous</t>
  </si>
  <si>
    <t>fund.name.previous</t>
  </si>
  <si>
    <t>NA</t>
  </si>
  <si>
    <t>If the fund was reported in the 2018 Risk Assessment Questionnaire, please provide the reported fund name</t>
  </si>
  <si>
    <t>numeric</t>
  </si>
  <si>
    <t>nrd.number</t>
  </si>
  <si>
    <t>3000</t>
  </si>
  <si>
    <t>NRD number of investment fund manager</t>
  </si>
  <si>
    <t xml:space="preserve">https://www.osc.gov.on.ca/documents/en/Investors/reg_registrants.pdf </t>
  </si>
  <si>
    <t>fund.manager</t>
  </si>
  <si>
    <t>Mo Alpha, Mo Problems Inc</t>
  </si>
  <si>
    <t>lei.code</t>
  </si>
  <si>
    <t>70DNWEAINTGFO4DMV441</t>
  </si>
  <si>
    <t>internal.code</t>
  </si>
  <si>
    <t>Unique code used internally by fund manager to identify the fund</t>
  </si>
  <si>
    <t>fund.category</t>
  </si>
  <si>
    <t>fund.type</t>
  </si>
  <si>
    <t>If “Other” is selected, please specify in the type of fund in the cell to the right (see fund.type.other.desc)</t>
  </si>
  <si>
    <t>Fund type description</t>
  </si>
  <si>
    <t>fund.type.other.desc</t>
  </si>
  <si>
    <t>Private Equity Fund</t>
  </si>
  <si>
    <t>Specify what "Other" means</t>
  </si>
  <si>
    <t>Inception date
(YYYY-MM-DD)</t>
  </si>
  <si>
    <t>inception.date</t>
  </si>
  <si>
    <t>date</t>
  </si>
  <si>
    <t>Date the earliest fund series was created</t>
  </si>
  <si>
    <t>fund.domicile</t>
  </si>
  <si>
    <t>Country or region</t>
  </si>
  <si>
    <t>custodian</t>
  </si>
  <si>
    <t>Canadian bank</t>
  </si>
  <si>
    <t>Canadian or foreign financial institution</t>
  </si>
  <si>
    <t>custodian.domicile</t>
  </si>
  <si>
    <t xml:space="preserve">Prime broker
</t>
  </si>
  <si>
    <t>prime.broker</t>
  </si>
  <si>
    <t>strategy</t>
  </si>
  <si>
    <t>Strategy other description</t>
  </si>
  <si>
    <t>strategy.other.desc</t>
  </si>
  <si>
    <t>Real estate &amp; infrastructure</t>
  </si>
  <si>
    <t xml:space="preserve">Strategy comment </t>
  </si>
  <si>
    <t>strategy.comment</t>
  </si>
  <si>
    <t>Explain section response, caveats or survey limitations</t>
  </si>
  <si>
    <t>Fund Access</t>
  </si>
  <si>
    <t>fund.access.sidepocket</t>
  </si>
  <si>
    <t>Does the fund have investor sidepockets in which more illiquid assets are segregated for liquidity management purposes</t>
  </si>
  <si>
    <t>fund.access.right.to.suspend</t>
  </si>
  <si>
    <t>Does the fund manager have the right to suspend investor redemptions under certain conditions</t>
  </si>
  <si>
    <t>Redemptions suspended (2019) (Yes/No)</t>
  </si>
  <si>
    <t>fund.access.act.suspension</t>
  </si>
  <si>
    <t>Were investor redemptions suspended at any point in 2019</t>
  </si>
  <si>
    <t>fund.access.suspension.start.date</t>
  </si>
  <si>
    <t>fund.access.suspension.end.date</t>
  </si>
  <si>
    <t>End date of last period in which redemptions were suspended. If redemptions were suspended through year-end, please set a date of 2020-01-01.</t>
  </si>
  <si>
    <t>Right to restrict redemptions
 (Yes/No)</t>
  </si>
  <si>
    <t>fund.access.right.to.restrict</t>
  </si>
  <si>
    <t>Can the fund manager restrict redemptions, using redemption gates or fees, etc</t>
  </si>
  <si>
    <t>fund.access.act.restriction</t>
  </si>
  <si>
    <t>Were redemptions restricted at any point in 2019</t>
  </si>
  <si>
    <t>fund.access.restrict.tools</t>
  </si>
  <si>
    <t xml:space="preserve">What redemption restriction methods were available to the fund manager. If multiple or other methods are available, please list them (seperated by semicolons in the cell to the right (see fund.access.restrict.desc) </t>
  </si>
  <si>
    <t>fund.access.restrict.desc</t>
  </si>
  <si>
    <t>Fund access comment</t>
  </si>
  <si>
    <t>fund.access.comment</t>
  </si>
  <si>
    <t>Insitutional redemption restrictions only</t>
  </si>
  <si>
    <t>Free form, explain section response, add caveats</t>
  </si>
  <si>
    <t>nav_1.year.amt</t>
  </si>
  <si>
    <t>Zero or greater</t>
  </si>
  <si>
    <t>nav.amt</t>
  </si>
  <si>
    <t>$1 million or greater</t>
  </si>
  <si>
    <t>flows.gross.sales.amt</t>
  </si>
  <si>
    <t>flows.gross.redemptions.amt</t>
  </si>
  <si>
    <t>flows.reinvested.distributions.amt</t>
  </si>
  <si>
    <t xml:space="preserve">Flows comment </t>
  </si>
  <si>
    <t>flows.comment</t>
  </si>
  <si>
    <t>Fee sources</t>
  </si>
  <si>
    <t>fee.sources</t>
  </si>
  <si>
    <t>Positive or Negative</t>
  </si>
  <si>
    <t>Returns comment</t>
  </si>
  <si>
    <t>returns.comment</t>
  </si>
  <si>
    <t>Explain section response, response caveats or survey limitations</t>
  </si>
  <si>
    <t>Asia Pacific (CAD$ long)</t>
  </si>
  <si>
    <t>geo.asia.pacific.long.amt</t>
  </si>
  <si>
    <t>Europe (CAD$ long)</t>
  </si>
  <si>
    <t>Long - Geography</t>
  </si>
  <si>
    <t>geo.europe.long.amt</t>
  </si>
  <si>
    <t>North America (CAD$ long)</t>
  </si>
  <si>
    <t>geo.north.america.long.amt</t>
  </si>
  <si>
    <t>Rest of the world (CAD$ long)</t>
  </si>
  <si>
    <t>geo.row.long.amt</t>
  </si>
  <si>
    <t>Supranational (CAD$ long)</t>
  </si>
  <si>
    <t>geo.supranational.long.amt</t>
  </si>
  <si>
    <t>Other, possibly an international organization (not related to a particular jurisdiction)</t>
  </si>
  <si>
    <t>geo.unallocated.long.amt</t>
  </si>
  <si>
    <t>geo.long.comment</t>
  </si>
  <si>
    <t>Asia Pacific  (CAD$ short)</t>
  </si>
  <si>
    <t>Short - Geography</t>
  </si>
  <si>
    <t>geo.asia.pacific.short.amt</t>
  </si>
  <si>
    <t>Europe (CAD$ short)</t>
  </si>
  <si>
    <t>geo.europe.short.amt</t>
  </si>
  <si>
    <t>North America (CAD$ short)</t>
  </si>
  <si>
    <t>geo.north.america.short.amt</t>
  </si>
  <si>
    <t>Rest of the world (CAD$ short)</t>
  </si>
  <si>
    <t>geo.row.short.amt</t>
  </si>
  <si>
    <t>Supranational (CAD$ short)</t>
  </si>
  <si>
    <t>geo.supranational.short.amt</t>
  </si>
  <si>
    <t>geo.unallocated.short.amt</t>
  </si>
  <si>
    <t>geo.short.comment</t>
  </si>
  <si>
    <t>Long - Asset Class</t>
  </si>
  <si>
    <t>ac.cash.long.amt</t>
  </si>
  <si>
    <t>Money market funds (CAD$ long)</t>
  </si>
  <si>
    <t>ac.moneymkt.long.amt</t>
  </si>
  <si>
    <t>Money market fund investments</t>
  </si>
  <si>
    <t>Listed equities (CAD$ long)</t>
  </si>
  <si>
    <t>ac.listed.equity.long.amt</t>
  </si>
  <si>
    <t>Include all publicly traded securities,  do not include synthetic exposure through derivatives (see ac.derivatives.long.amt)</t>
  </si>
  <si>
    <t>Unlisted equities (CAD$ long)</t>
  </si>
  <si>
    <t>ac.unlisted.equity.long.amt</t>
  </si>
  <si>
    <t>Corporate bonds (CAD$ long)</t>
  </si>
  <si>
    <t>ac.corp.bonds.long.amt</t>
  </si>
  <si>
    <t>Bonds issued by a corporation, excluding convertible bonds, loans and securitized assets (ac.other.bonds.long.amt)</t>
  </si>
  <si>
    <t>Sovereign bonds (CAD$ long)</t>
  </si>
  <si>
    <t>ac.gov.bonds.long.amt</t>
  </si>
  <si>
    <t>Issued by government or agency (inc. central,  provincial and municipal gov't and central banks)</t>
  </si>
  <si>
    <t>Convertible bonds (CAD$ long)</t>
  </si>
  <si>
    <t>ac.conv.bonds.long.amt</t>
  </si>
  <si>
    <t>Convertible notes or debentures (not yet converted into shares or cash).</t>
  </si>
  <si>
    <t>ac.other.bonds.long.amt</t>
  </si>
  <si>
    <t>Mortgages, mortgage-backed securities, syndicated loans, senior loans, leveraged buyouts, asset-backed securities, asset-backed commercial paper, collaterised debt obligations or collaterised loan obligations (cash flow and synthetic), and any fixed-income investment  not covered by another category.</t>
  </si>
  <si>
    <t>ac.funds.long.amt</t>
  </si>
  <si>
    <t>All fund holdings, other than money market funds (see ac.moneymkt.long.amt)</t>
  </si>
  <si>
    <t>Warrants (CAD$ long)</t>
  </si>
  <si>
    <t>ac.warrants.long.amt</t>
  </si>
  <si>
    <t>Derivatives (CAD$ long - market/fair value)</t>
  </si>
  <si>
    <t>ac.derivatives.long.amt</t>
  </si>
  <si>
    <t>Consolidated market/fair value of all long derivative positions</t>
  </si>
  <si>
    <t>ac.other.invest.long.amt</t>
  </si>
  <si>
    <t>Any asset not covered in the other categories, please describe those assets in cell to the right (see  ac.other.long.desc)</t>
  </si>
  <si>
    <t>Other long description</t>
  </si>
  <si>
    <t>ac.other.long.desc</t>
  </si>
  <si>
    <t>Infrastructure</t>
  </si>
  <si>
    <t>Specify what types of assets are classified as "Other"</t>
  </si>
  <si>
    <t>Short - Asset Class</t>
  </si>
  <si>
    <t>ac.cash.short.amt</t>
  </si>
  <si>
    <t>Money market funds (CAD$ short)</t>
  </si>
  <si>
    <t>ac.moneymkt.short.amt</t>
  </si>
  <si>
    <t>Short money market fund positions</t>
  </si>
  <si>
    <t>Listed equities (CAD$ short)</t>
  </si>
  <si>
    <t>ac.listed.equity.short.amt</t>
  </si>
  <si>
    <t>Include all publicly traded securities,  do not include synthetic exposure through derivatives 
(see ac.derivatives.short.amt)</t>
  </si>
  <si>
    <t>Unlisted equities (CAD$ short)</t>
  </si>
  <si>
    <t>ac.unlisted.equity.short.amt</t>
  </si>
  <si>
    <t>Corporate bonds (CAD$ short)</t>
  </si>
  <si>
    <t>ac.corp.bonds.short.amt</t>
  </si>
  <si>
    <t>Sovereign bonds (CAD$ short)</t>
  </si>
  <si>
    <t>ac.gov.bonds.short.amt</t>
  </si>
  <si>
    <t>Convertible bonds (CAD$ short)</t>
  </si>
  <si>
    <t>ac.conv.bonds.short.amt</t>
  </si>
  <si>
    <t>Convertible notes or debentures (not yet converted into shares or cash)</t>
  </si>
  <si>
    <t>ac.other.bonds.short.amt</t>
  </si>
  <si>
    <t>Mortgages, mortgage-backed securities, syndicated loans, senior loans, leveraged buyouts, asset-backed securities, asset-backed commercial paper, collaterised debt obligations, collaterised loan obligations (cash flow and synthetic), and any fixed-income investment  not covered by another category.</t>
  </si>
  <si>
    <t>ac.funds.short.amt</t>
  </si>
  <si>
    <t>All short fund positions, other than money market funds (please provide in ac.moneymkt.short.amt column)</t>
  </si>
  <si>
    <t>Warrants (CAD$ short)</t>
  </si>
  <si>
    <t>ac.warrants.short.amt</t>
  </si>
  <si>
    <t>Derivatives (CAD$ short)</t>
  </si>
  <si>
    <t>ac.derivatives.short.amt</t>
  </si>
  <si>
    <t>Consolidated market/fair value of all derivative short positions</t>
  </si>
  <si>
    <t>ac.other.invest.short.amt</t>
  </si>
  <si>
    <t>Any short position not covered in other categories (please explain in the cell to the right - ac.other.long.desc)</t>
  </si>
  <si>
    <t>Other short description</t>
  </si>
  <si>
    <t>ac.other.short.desc</t>
  </si>
  <si>
    <t>ac.comment</t>
  </si>
  <si>
    <t>Long - GNE Derivatives</t>
  </si>
  <si>
    <t>derivative.equity.long.gne.amt</t>
  </si>
  <si>
    <t>derivative.credit.long.gne.amt</t>
  </si>
  <si>
    <t>derivative.commodity.long.gne.amt</t>
  </si>
  <si>
    <t>derivative.fx.long.gne.amt</t>
  </si>
  <si>
    <t>derivative.interest.rate.long.gne.amt</t>
  </si>
  <si>
    <t>derivative.other.long.gne.amt</t>
  </si>
  <si>
    <t>Other long derivatives description</t>
  </si>
  <si>
    <t>derivative.other.long.gne.desc</t>
  </si>
  <si>
    <t>Specify what types of derivatives are classified as "Other"</t>
  </si>
  <si>
    <t>Short - GNE Derivatives</t>
  </si>
  <si>
    <t>derivative.equity.short.gne.amt</t>
  </si>
  <si>
    <t>derivative.credit.short.gne.amt</t>
  </si>
  <si>
    <t>derivative.commodity.short.gne.amt</t>
  </si>
  <si>
    <t>derivative.fx.short.gne.amt</t>
  </si>
  <si>
    <t>Interest rate derivatives 
(CAD$ short -gross notional)</t>
  </si>
  <si>
    <t>derivative.interest.rate.short.gne.amt</t>
  </si>
  <si>
    <t>derivative.other.short.gne.amt</t>
  </si>
  <si>
    <t>Total short notional value of any derivatives contracts not classified, includuing exotic derivatives (for example weather or emission, volatility, variance and correlation derivatives). Please describe in the box to the right.</t>
  </si>
  <si>
    <t>Other short derivatives description</t>
  </si>
  <si>
    <t>derivative.other.short.gne.desc</t>
  </si>
  <si>
    <t xml:space="preserve">GNE Derivatives comment </t>
  </si>
  <si>
    <t>derivative.gne.comment</t>
  </si>
  <si>
    <t>Borrowing &amp; Lending</t>
  </si>
  <si>
    <t>fin.unsec.cash.borrowed.amt</t>
  </si>
  <si>
    <t>Unsecured borrowing is a loan not backed by collateral (either physically or by way of charge, lien etc)</t>
  </si>
  <si>
    <t>fin.coll.borrowed.margin.amt</t>
  </si>
  <si>
    <t>fin.coll.borrowed.cash.other.amt</t>
  </si>
  <si>
    <t>fin.repo.amt</t>
  </si>
  <si>
    <t>fin.rev.repo.amt</t>
  </si>
  <si>
    <t>fin.sec.borrowed.amt</t>
  </si>
  <si>
    <t>fin.sec.lent.amt</t>
  </si>
  <si>
    <t>fin.comment</t>
  </si>
  <si>
    <t>Ownership Residence</t>
  </si>
  <si>
    <t>residence.investors.canadian.pct</t>
  </si>
  <si>
    <t>percent or percentage point</t>
  </si>
  <si>
    <t>residence.investors.noncanadian.pct</t>
  </si>
  <si>
    <t>0 to 100</t>
  </si>
  <si>
    <t>residence.investors.comment</t>
  </si>
  <si>
    <t>Ownership Type</t>
  </si>
  <si>
    <t>ownership.hnw.individuals.pct</t>
  </si>
  <si>
    <t>ownership.employee.pct</t>
  </si>
  <si>
    <t>ownership.rltdparty.pct</t>
  </si>
  <si>
    <t>ownership.other.collective.pct</t>
  </si>
  <si>
    <t>ownership.pension.pct</t>
  </si>
  <si>
    <t>ownership.financial.pct</t>
  </si>
  <si>
    <t>ownership.endowments.pct</t>
  </si>
  <si>
    <t>ownership.sovereign.pct</t>
  </si>
  <si>
    <t>ownership.gov.pct</t>
  </si>
  <si>
    <t>ownership.other.investor.pct</t>
  </si>
  <si>
    <t>Other sources not captured above and please specify in cell to the right (ownership.other.desc)</t>
  </si>
  <si>
    <t>ownership.other.desc</t>
  </si>
  <si>
    <t>Non-financial corporation</t>
  </si>
  <si>
    <t>Ownership comment</t>
  </si>
  <si>
    <t>ownership.comment</t>
  </si>
  <si>
    <t>portfolio.liquidity_1.day.pct</t>
  </si>
  <si>
    <t>portfolio.liquidity_2.7.days.pct</t>
  </si>
  <si>
    <t>portfolio.liquidity_8.30.days.pct</t>
  </si>
  <si>
    <t>portfolio.liquidity_31.90.days.pct</t>
  </si>
  <si>
    <t>portfolio.liquidity_91.180.days.pct</t>
  </si>
  <si>
    <t>portfolio.liquidity_181.365.days.pct</t>
  </si>
  <si>
    <t>portfolio.liquidity_366.days.pct</t>
  </si>
  <si>
    <t>porfolio.comment</t>
  </si>
  <si>
    <t xml:space="preserve">Investor Liquidity </t>
  </si>
  <si>
    <t>investor.liquidity_1.day.pct</t>
  </si>
  <si>
    <t>investor.liquidity_2.7.days.pct</t>
  </si>
  <si>
    <t>investor.liquidity_8.30.days.pct</t>
  </si>
  <si>
    <t>investor.liquidity_31.90.days.pct</t>
  </si>
  <si>
    <t>investor.liquidity_91.180.days.pct</t>
  </si>
  <si>
    <t>investor.liquidity_181.365.days.pct</t>
  </si>
  <si>
    <t>investor.liquidity_366.days.pct</t>
  </si>
  <si>
    <t>investor.comment</t>
  </si>
  <si>
    <r>
      <t xml:space="preserve">Inception date
</t>
    </r>
    <r>
      <rPr>
        <sz val="11"/>
        <color theme="1"/>
        <rFont val="Calibri"/>
        <family val="2"/>
        <scheme val="minor"/>
      </rPr>
      <t xml:space="preserve">
(YYYY-MM-DD)</t>
    </r>
  </si>
  <si>
    <r>
      <rPr>
        <b/>
        <sz val="11"/>
        <color theme="1"/>
        <rFont val="Calibri"/>
        <family val="2"/>
        <scheme val="minor"/>
      </rPr>
      <t>Prime broker</t>
    </r>
    <r>
      <rPr>
        <sz val="11"/>
        <color theme="1"/>
        <rFont val="Calibri"/>
        <family val="2"/>
        <scheme val="minor"/>
      </rPr>
      <t xml:space="preserve">
</t>
    </r>
  </si>
  <si>
    <r>
      <t>Investor side pockets</t>
    </r>
    <r>
      <rPr>
        <sz val="11"/>
        <color theme="1"/>
        <rFont val="Calibri"/>
        <family val="2"/>
        <scheme val="minor"/>
      </rPr>
      <t xml:space="preserve">
(Yes/No)</t>
    </r>
  </si>
  <si>
    <r>
      <t xml:space="preserve">Redemptions suspended (2019) </t>
    </r>
    <r>
      <rPr>
        <sz val="11"/>
        <color theme="1"/>
        <rFont val="Calibri"/>
        <family val="2"/>
        <scheme val="minor"/>
      </rPr>
      <t xml:space="preserve">
(Yes/No)</t>
    </r>
  </si>
  <si>
    <r>
      <t xml:space="preserve">Redemptions suspended start date 
</t>
    </r>
    <r>
      <rPr>
        <sz val="11"/>
        <color theme="1"/>
        <rFont val="Calibri"/>
        <family val="2"/>
        <scheme val="minor"/>
      </rPr>
      <t>(YYYY-MM-DD)</t>
    </r>
  </si>
  <si>
    <r>
      <t xml:space="preserve">Redemptions suspended end date
</t>
    </r>
    <r>
      <rPr>
        <sz val="11"/>
        <color theme="1"/>
        <rFont val="Calibri"/>
        <family val="2"/>
        <scheme val="minor"/>
      </rPr>
      <t>(YYYY-MM-DD)</t>
    </r>
  </si>
  <si>
    <r>
      <t xml:space="preserve">Redemptions restricted
(2019)
</t>
    </r>
    <r>
      <rPr>
        <sz val="11"/>
        <color theme="1"/>
        <rFont val="Calibri"/>
        <family val="2"/>
        <scheme val="minor"/>
      </rPr>
      <t>(Yes/No)</t>
    </r>
  </si>
  <si>
    <r>
      <t xml:space="preserve">Redemption restriction methods available
</t>
    </r>
    <r>
      <rPr>
        <sz val="11"/>
        <color theme="1"/>
        <rFont val="Calibri"/>
        <family val="2"/>
        <scheme val="minor"/>
      </rPr>
      <t>(drop-down menu)</t>
    </r>
  </si>
  <si>
    <r>
      <rPr>
        <b/>
        <sz val="11"/>
        <color theme="1"/>
        <rFont val="Calibri"/>
        <family val="2"/>
        <scheme val="minor"/>
      </rPr>
      <t xml:space="preserve">North America </t>
    </r>
    <r>
      <rPr>
        <sz val="11"/>
        <color theme="1"/>
        <rFont val="Calibri"/>
        <family val="2"/>
        <scheme val="minor"/>
      </rPr>
      <t xml:space="preserve">
(CAD$ long)</t>
    </r>
  </si>
  <si>
    <r>
      <rPr>
        <b/>
        <sz val="11"/>
        <color theme="1"/>
        <rFont val="Calibri"/>
        <family val="2"/>
        <scheme val="minor"/>
      </rPr>
      <t xml:space="preserve">Rest of the world </t>
    </r>
    <r>
      <rPr>
        <sz val="11"/>
        <color theme="1"/>
        <rFont val="Calibri"/>
        <family val="2"/>
        <scheme val="minor"/>
      </rPr>
      <t xml:space="preserve">
(CAD$ long)</t>
    </r>
  </si>
  <si>
    <r>
      <rPr>
        <b/>
        <sz val="11"/>
        <color theme="1"/>
        <rFont val="Calibri"/>
        <family val="2"/>
        <scheme val="minor"/>
      </rPr>
      <t xml:space="preserve">Supranational
</t>
    </r>
    <r>
      <rPr>
        <sz val="11"/>
        <color theme="1"/>
        <rFont val="Calibri"/>
        <family val="2"/>
        <scheme val="minor"/>
      </rPr>
      <t xml:space="preserve">
(CAD$ long)</t>
    </r>
  </si>
  <si>
    <r>
      <rPr>
        <b/>
        <sz val="11"/>
        <color theme="1"/>
        <rFont val="Calibri"/>
        <family val="2"/>
        <scheme val="minor"/>
      </rPr>
      <t xml:space="preserve">Europe </t>
    </r>
    <r>
      <rPr>
        <sz val="11"/>
        <color theme="1"/>
        <rFont val="Calibri"/>
        <family val="2"/>
        <scheme val="minor"/>
      </rPr>
      <t xml:space="preserve">
(CAD$ short)</t>
    </r>
  </si>
  <si>
    <r>
      <rPr>
        <b/>
        <sz val="11"/>
        <color theme="1"/>
        <rFont val="Calibri"/>
        <family val="2"/>
        <scheme val="minor"/>
      </rPr>
      <t xml:space="preserve">North America </t>
    </r>
    <r>
      <rPr>
        <sz val="11"/>
        <color theme="1"/>
        <rFont val="Calibri"/>
        <family val="2"/>
        <scheme val="minor"/>
      </rPr>
      <t xml:space="preserve">
(CAD$ short)</t>
    </r>
  </si>
  <si>
    <r>
      <rPr>
        <b/>
        <sz val="11"/>
        <color theme="1"/>
        <rFont val="Calibri"/>
        <family val="2"/>
        <scheme val="minor"/>
      </rPr>
      <t xml:space="preserve">Rest of the world </t>
    </r>
    <r>
      <rPr>
        <sz val="11"/>
        <color theme="1"/>
        <rFont val="Calibri"/>
        <family val="2"/>
        <scheme val="minor"/>
      </rPr>
      <t xml:space="preserve">
(CAD$ short)</t>
    </r>
  </si>
  <si>
    <r>
      <rPr>
        <b/>
        <sz val="11"/>
        <color theme="1"/>
        <rFont val="Calibri"/>
        <family val="2"/>
        <scheme val="minor"/>
      </rPr>
      <t xml:space="preserve">Supranational 
</t>
    </r>
    <r>
      <rPr>
        <sz val="11"/>
        <color theme="1"/>
        <rFont val="Calibri"/>
        <family val="2"/>
        <scheme val="minor"/>
      </rPr>
      <t xml:space="preserve">
(CAD$ short)</t>
    </r>
  </si>
  <si>
    <r>
      <rPr>
        <b/>
        <sz val="11"/>
        <color theme="1"/>
        <rFont val="Calibri"/>
        <family val="2"/>
        <scheme val="minor"/>
      </rPr>
      <t xml:space="preserve">Listed equities </t>
    </r>
    <r>
      <rPr>
        <sz val="11"/>
        <color theme="1"/>
        <rFont val="Calibri"/>
        <family val="2"/>
        <scheme val="minor"/>
      </rPr>
      <t xml:space="preserve">
(CAD$ long)</t>
    </r>
  </si>
  <si>
    <r>
      <rPr>
        <b/>
        <sz val="11"/>
        <color theme="1"/>
        <rFont val="Calibri"/>
        <family val="2"/>
        <scheme val="minor"/>
      </rPr>
      <t xml:space="preserve">Convertible bonds </t>
    </r>
    <r>
      <rPr>
        <sz val="11"/>
        <color theme="1"/>
        <rFont val="Calibri"/>
        <family val="2"/>
        <scheme val="minor"/>
      </rPr>
      <t xml:space="preserve">
(CAD$ long)</t>
    </r>
  </si>
  <si>
    <r>
      <rPr>
        <b/>
        <sz val="11"/>
        <color theme="1"/>
        <rFont val="Calibri"/>
        <family val="2"/>
        <scheme val="minor"/>
      </rPr>
      <t>Warrants</t>
    </r>
    <r>
      <rPr>
        <sz val="11"/>
        <color theme="1"/>
        <rFont val="Calibri"/>
        <family val="2"/>
        <scheme val="minor"/>
      </rPr>
      <t xml:space="preserve">
(CAD$ long)</t>
    </r>
  </si>
  <si>
    <r>
      <rPr>
        <b/>
        <sz val="11"/>
        <color theme="1"/>
        <rFont val="Calibri"/>
        <family val="2"/>
        <scheme val="minor"/>
      </rPr>
      <t>Derivatives</t>
    </r>
    <r>
      <rPr>
        <sz val="11"/>
        <color theme="1"/>
        <rFont val="Calibri"/>
        <family val="2"/>
        <scheme val="minor"/>
      </rPr>
      <t xml:space="preserve">
(CAD$ long - market/fair value)</t>
    </r>
  </si>
  <si>
    <r>
      <rPr>
        <b/>
        <sz val="11"/>
        <color theme="1"/>
        <rFont val="Calibri"/>
        <family val="2"/>
        <scheme val="minor"/>
      </rPr>
      <t>Money market funds</t>
    </r>
    <r>
      <rPr>
        <sz val="11"/>
        <color theme="1"/>
        <rFont val="Calibri"/>
        <family val="2"/>
        <scheme val="minor"/>
      </rPr>
      <t xml:space="preserve">
 (CAD$ short)</t>
    </r>
  </si>
  <si>
    <r>
      <rPr>
        <b/>
        <sz val="11"/>
        <color theme="1"/>
        <rFont val="Calibri"/>
        <family val="2"/>
        <scheme val="minor"/>
      </rPr>
      <t xml:space="preserve">Listed equities </t>
    </r>
    <r>
      <rPr>
        <sz val="11"/>
        <color theme="1"/>
        <rFont val="Calibri"/>
        <family val="2"/>
        <scheme val="minor"/>
      </rPr>
      <t xml:space="preserve">
(CAD$ short)</t>
    </r>
  </si>
  <si>
    <r>
      <rPr>
        <b/>
        <sz val="11"/>
        <color theme="1"/>
        <rFont val="Calibri"/>
        <family val="2"/>
        <scheme val="minor"/>
      </rPr>
      <t>Convertible bonds</t>
    </r>
    <r>
      <rPr>
        <sz val="11"/>
        <color theme="1"/>
        <rFont val="Calibri"/>
        <family val="2"/>
        <scheme val="minor"/>
      </rPr>
      <t xml:space="preserve"> 
(CAD$ short)</t>
    </r>
  </si>
  <si>
    <r>
      <rPr>
        <b/>
        <sz val="11"/>
        <color theme="1"/>
        <rFont val="Calibri"/>
        <family val="2"/>
        <scheme val="minor"/>
      </rPr>
      <t>Warrants</t>
    </r>
    <r>
      <rPr>
        <sz val="11"/>
        <color theme="1"/>
        <rFont val="Calibri"/>
        <family val="2"/>
        <scheme val="minor"/>
      </rPr>
      <t xml:space="preserve">
(CAD$ short)</t>
    </r>
  </si>
  <si>
    <r>
      <rPr>
        <b/>
        <sz val="11"/>
        <color theme="1"/>
        <rFont val="Calibri"/>
        <family val="2"/>
        <scheme val="minor"/>
      </rPr>
      <t>Derivatives</t>
    </r>
    <r>
      <rPr>
        <sz val="11"/>
        <color theme="1"/>
        <rFont val="Calibri"/>
        <family val="2"/>
        <scheme val="minor"/>
      </rPr>
      <t xml:space="preserve">
(CAD$ short)</t>
    </r>
  </si>
  <si>
    <t xml:space="preserve">GNE derivatives comment </t>
  </si>
  <si>
    <t>Other institutions ownership description</t>
  </si>
  <si>
    <t>returns.gross.pct</t>
  </si>
  <si>
    <t>returns.net.pct</t>
  </si>
  <si>
    <t>Redemptions suspended start date (YYYY-MM-DD)</t>
  </si>
  <si>
    <t>LEI code</t>
  </si>
  <si>
    <t>fund.lei</t>
  </si>
  <si>
    <t>LEI Test</t>
  </si>
  <si>
    <t>Fund LEI (Yes/No)</t>
  </si>
  <si>
    <t>Does this fund have an LEI code?</t>
  </si>
  <si>
    <t>Redemption restriction methods available</t>
  </si>
  <si>
    <t>Drop-down menu options (don't touch)</t>
  </si>
  <si>
    <t>Please provide at the fund level, consolidate all series</t>
  </si>
  <si>
    <t>All equity not listed on an exhange, private equity</t>
  </si>
  <si>
    <t>Right to buy equity, please report equity options in derivatives</t>
  </si>
  <si>
    <t>Short positions in bonds issued by a corporation, excluding convertible bonds, loans and securitized assets</t>
  </si>
  <si>
    <t>Shortest amount of time for investors to redeem units or withdraw cash in normal conditions. Assume that redemptions are not suspended or restricted. Based on the valuation date, not the settlement date.</t>
  </si>
  <si>
    <t>Include if it exists, must be 20-characters long</t>
  </si>
  <si>
    <t>All data (net assets, holdings, etc.) should be reported at the overall fund level, please consolidate multiple series.</t>
  </si>
  <si>
    <t>No netting of positions</t>
  </si>
  <si>
    <t>No netting of positions, initial margin/independent amount or ‘haircut’ should be deducted</t>
  </si>
  <si>
    <t xml:space="preserve">Collateralised borrowing should be classified according to the legal agreement governing the borrowing (i.e. GMRA for Repo and Prime brokerage agreement for margin or securities borrowing) </t>
  </si>
  <si>
    <t>Collateralised borrowing should be classified according to the legal agreement governing the borrowing</t>
  </si>
  <si>
    <t>Number of contracts * notional contract size * market price of underlying equity share</t>
  </si>
  <si>
    <t>Total long notional value of credit default swaps referencing a single entity or basket of entities (an index), including leveraged loan indices, CDOs, CLOs and other structured vehicles as of December 31, 2019</t>
  </si>
  <si>
    <t>Total long notional value of the fund to crude oil, natural gas, gold, power and any other commodities, whether held synthetically or through (cash or physically settled) derivatives as of December 31, 2019</t>
  </si>
  <si>
    <t>Total long notional value of the fund’s outstanding foreign exchange contracts.  Do not include currency hedging for particular share classes as of December 31, 2019</t>
  </si>
  <si>
    <t>Total long notional value of the fund’s outstanding interest rate derivative contracts, as of December 31, 2019</t>
  </si>
  <si>
    <t>Total long notional value of any derivatives contracts not classified, includuing exotic derivatives (for example weather or emission, volatility, variance and correlation derivatives) as of December 31, 2019. Please describe in the box to the right.</t>
  </si>
  <si>
    <t>Total delta-adjusted, short notional value of derivative-based equity exposure, include equity index futures, single-stock derivatvies, dividend swaps and options as of December 31, 2019</t>
  </si>
  <si>
    <t xml:space="preserve">Total short notional value of credit default swaps referencing a single entity or basket of entities (an index), including leveraged loan indices, CDOs, CLOs and other structured vehicles  as of December 31, 2019 </t>
  </si>
  <si>
    <t>Total short notional value of the fund to crude oil, natural gas, gold, power and any other commodities, whether held synthetically or through (cash or physically settled) derivatives as of December 31, 2019</t>
  </si>
  <si>
    <t>Total short notional value of the fund’s outstanding foreign exchange contracts.  Do not include currency hedging done for a particular share class as of December 31, 2019</t>
  </si>
  <si>
    <t>Total short notional value of the fund’s outstanding interest rate derivative contracts as of December 31, 2019</t>
  </si>
  <si>
    <t>Number of contracts * notional contract size * 
market value of underlying equity share * Option delta</t>
  </si>
  <si>
    <t xml:space="preserve">Cannot be less than -100%, warning if greater than +100%. </t>
  </si>
  <si>
    <t>Cannot be less than -100%, warning if greater than +100%. 
Net returns can't exceed gross returns.</t>
  </si>
  <si>
    <t>Issued by government, agency or government-sponsored enterprise 
(inc. central,  provincial and municipal gov't and central banks)</t>
  </si>
  <si>
    <t>maf114</t>
  </si>
  <si>
    <t>Date redemptions were first suspended even if the date is before January 1 2019, set a date of 2018-12-31</t>
  </si>
  <si>
    <t xml:space="preserve">Ratio </t>
  </si>
  <si>
    <t xml:space="preserve">Mandatory Fields </t>
  </si>
  <si>
    <t>Gates, Antidilution levy</t>
  </si>
  <si>
    <t>Identify multiple or other methods that could be used to restrict redemptions (in a comma seperated list)</t>
  </si>
  <si>
    <t>Credit, Long</t>
  </si>
  <si>
    <t>https://search.gleif.org/#/search/</t>
  </si>
  <si>
    <r>
      <rPr>
        <b/>
        <sz val="11"/>
        <color theme="1"/>
        <rFont val="Calibri"/>
        <family val="2"/>
        <scheme val="minor"/>
      </rPr>
      <t>Money market funds</t>
    </r>
    <r>
      <rPr>
        <sz val="11"/>
        <color theme="1"/>
        <rFont val="Calibri"/>
        <family val="2"/>
        <scheme val="minor"/>
      </rPr>
      <t xml:space="preserve">
(CAD$ long)</t>
    </r>
  </si>
  <si>
    <t>Do not answer questions with "Yes" or "No", unless directed to do so by a drop-down menu.</t>
  </si>
  <si>
    <t>Redemptions suspended end date (YYYY-MM-DD)</t>
  </si>
  <si>
    <t>Right to suspend redemptions (Yes/No)</t>
  </si>
  <si>
    <t>Redemption restriction methods available (drop-down menu)</t>
  </si>
  <si>
    <t>Equity derivatives (CAD$ long - gross notional)</t>
  </si>
  <si>
    <t>Credit derivatives (CAD$ long - gross notional)</t>
  </si>
  <si>
    <t>Commodity derivatives (CAD$ long - gross notional)</t>
  </si>
  <si>
    <t>Foreign exchange derivatives (CAD$ long - gross notional)</t>
  </si>
  <si>
    <t>Interest rate derivatives (CAD$ long - gross notional)</t>
  </si>
  <si>
    <t>Other long derivatives (CAD$ long - gross notional)</t>
  </si>
  <si>
    <t>Portfolio liquidity comment</t>
  </si>
  <si>
    <t>Investor liquidity comment</t>
  </si>
  <si>
    <t>Investor residence comment</t>
  </si>
  <si>
    <t>Finance comment</t>
  </si>
  <si>
    <t>Asset class comment</t>
  </si>
  <si>
    <t>Geography long comment</t>
  </si>
  <si>
    <t>Geography short comment</t>
  </si>
  <si>
    <t>Other ownership comment</t>
  </si>
  <si>
    <t>Not a reporting field for pre-validation</t>
  </si>
  <si>
    <t>Mandatory descriptive field</t>
  </si>
  <si>
    <t>Mandatory descriptive field, drop-down menu</t>
  </si>
  <si>
    <t>Validation tests (don't change)</t>
  </si>
  <si>
    <r>
      <rPr>
        <sz val="11"/>
        <rFont val="Calibri"/>
        <family val="2"/>
        <scheme val="minor"/>
      </rPr>
      <t xml:space="preserve">Contact: </t>
    </r>
    <r>
      <rPr>
        <b/>
        <sz val="11"/>
        <color rgb="FFFF0000"/>
        <rFont val="Calibri"/>
        <family val="2"/>
        <scheme val="minor"/>
      </rPr>
      <t xml:space="preserve">John Bulmer </t>
    </r>
    <r>
      <rPr>
        <sz val="11"/>
        <rFont val="Calibri"/>
        <family val="2"/>
        <scheme val="minor"/>
      </rPr>
      <t xml:space="preserve">at </t>
    </r>
    <r>
      <rPr>
        <b/>
        <sz val="11"/>
        <rFont val="Calibri"/>
        <family val="2"/>
        <scheme val="minor"/>
      </rPr>
      <t>Funds.Survey@osc.gov.on.ca</t>
    </r>
    <r>
      <rPr>
        <sz val="11"/>
        <rFont val="Calibri"/>
        <family val="2"/>
        <scheme val="minor"/>
      </rPr>
      <t xml:space="preserve"> or 416-263-7660, if you have any questions or issues.</t>
    </r>
  </si>
  <si>
    <t>Total absolute gross notional exposure greater than or equal to derivatives market value</t>
  </si>
  <si>
    <t>Total delta-adjusted, long notional value of derivative-based equity exposure, include equity index futures, single-stock derivatives, dividend swaps and options as of December 31, 2019</t>
  </si>
  <si>
    <r>
      <rPr>
        <b/>
        <sz val="11"/>
        <color theme="1"/>
        <rFont val="Calibri"/>
        <family val="2"/>
        <scheme val="minor"/>
      </rPr>
      <t>Funds</t>
    </r>
    <r>
      <rPr>
        <sz val="11"/>
        <color theme="1"/>
        <rFont val="Calibri"/>
        <family val="2"/>
        <scheme val="minor"/>
      </rPr>
      <t xml:space="preserve"> 
(CAD$ short - ex. money market)</t>
    </r>
  </si>
  <si>
    <r>
      <rPr>
        <b/>
        <sz val="11"/>
        <color theme="1"/>
        <rFont val="Calibri"/>
        <family val="2"/>
        <scheme val="minor"/>
      </rPr>
      <t xml:space="preserve">Funds </t>
    </r>
    <r>
      <rPr>
        <sz val="11"/>
        <color theme="1"/>
        <rFont val="Calibri"/>
        <family val="2"/>
        <scheme val="minor"/>
      </rPr>
      <t xml:space="preserve">
(CAD$ long - ex. money market)</t>
    </r>
  </si>
  <si>
    <t>Funds (CAD$ long - ex. money market)</t>
  </si>
  <si>
    <t>Funds (CAD$ short - ex. money market)</t>
  </si>
  <si>
    <r>
      <rPr>
        <b/>
        <sz val="11"/>
        <color theme="1"/>
        <rFont val="Calibri"/>
        <family val="2"/>
        <scheme val="minor"/>
      </rPr>
      <t xml:space="preserve">Sovereign 
bonds </t>
    </r>
    <r>
      <rPr>
        <sz val="11"/>
        <color theme="1"/>
        <rFont val="Calibri"/>
        <family val="2"/>
        <scheme val="minor"/>
      </rPr>
      <t xml:space="preserve">
(CAD$ long)</t>
    </r>
  </si>
  <si>
    <r>
      <rPr>
        <b/>
        <sz val="11"/>
        <color theme="1"/>
        <rFont val="Calibri"/>
        <family val="2"/>
        <scheme val="minor"/>
      </rPr>
      <t xml:space="preserve">Sovereign 
bonds </t>
    </r>
    <r>
      <rPr>
        <sz val="11"/>
        <color theme="1"/>
        <rFont val="Calibri"/>
        <family val="2"/>
        <scheme val="minor"/>
      </rPr>
      <t xml:space="preserve">
(CAD$ short)</t>
    </r>
  </si>
  <si>
    <t xml:space="preserve">Paste values (not formatting) to avoid overwriting the validation colors. </t>
  </si>
  <si>
    <t>Number of Columns 
(don't insert or delete columns)</t>
  </si>
  <si>
    <r>
      <t xml:space="preserve">Fund LEI 
</t>
    </r>
    <r>
      <rPr>
        <sz val="11"/>
        <color theme="1"/>
        <rFont val="Calibri"/>
        <family val="2"/>
        <scheme val="minor"/>
      </rPr>
      <t>(Yes/No)</t>
    </r>
  </si>
  <si>
    <r>
      <rPr>
        <b/>
        <sz val="11"/>
        <color theme="1"/>
        <rFont val="Calibri"/>
        <family val="2"/>
        <scheme val="minor"/>
      </rPr>
      <t xml:space="preserve">Corporate 
bonds </t>
    </r>
    <r>
      <rPr>
        <sz val="11"/>
        <color theme="1"/>
        <rFont val="Calibri"/>
        <family val="2"/>
        <scheme val="minor"/>
      </rPr>
      <t xml:space="preserve">
(CAD$ long)</t>
    </r>
  </si>
  <si>
    <r>
      <rPr>
        <b/>
        <sz val="11"/>
        <color theme="1"/>
        <rFont val="Calibri"/>
        <family val="2"/>
        <scheme val="minor"/>
      </rPr>
      <t>Corporate 
bonds</t>
    </r>
    <r>
      <rPr>
        <sz val="11"/>
        <color theme="1"/>
        <rFont val="Calibri"/>
        <family val="2"/>
        <scheme val="minor"/>
      </rPr>
      <t xml:space="preserve"> 
(CAD$ short)</t>
    </r>
  </si>
  <si>
    <r>
      <rPr>
        <b/>
        <sz val="11"/>
        <color theme="1"/>
        <rFont val="Calibri"/>
        <family val="2"/>
        <scheme val="minor"/>
      </rPr>
      <t>No negative values</t>
    </r>
    <r>
      <rPr>
        <sz val="11"/>
        <color theme="1"/>
        <rFont val="Calibri"/>
        <family val="2"/>
        <scheme val="minor"/>
      </rPr>
      <t xml:space="preserve"> other than possibly returns. Convert negative long positions into positive short positions (ie. short equity rather than negative long equity), including derivatives. Non-responses in numeric fields are considered equivalent to zero.</t>
    </r>
  </si>
  <si>
    <t>Drop-down menu</t>
  </si>
  <si>
    <r>
      <rPr>
        <b/>
        <sz val="11"/>
        <color theme="1"/>
        <rFont val="Calibri"/>
        <family val="2"/>
        <scheme val="minor"/>
      </rPr>
      <t xml:space="preserve">Unlisted equities </t>
    </r>
    <r>
      <rPr>
        <sz val="11"/>
        <color theme="1"/>
        <rFont val="Calibri"/>
        <family val="2"/>
        <scheme val="minor"/>
      </rPr>
      <t xml:space="preserve">
(CAD$ short)</t>
    </r>
  </si>
  <si>
    <r>
      <rPr>
        <b/>
        <sz val="11"/>
        <color theme="1"/>
        <rFont val="Calibri"/>
        <family val="2"/>
        <scheme val="minor"/>
      </rPr>
      <t xml:space="preserve">Other fixed income </t>
    </r>
    <r>
      <rPr>
        <sz val="11"/>
        <color theme="1"/>
        <rFont val="Calibri"/>
        <family val="2"/>
        <scheme val="minor"/>
      </rPr>
      <t xml:space="preserve">
(CAD$ short - loans, securitized products, etc) </t>
    </r>
  </si>
  <si>
    <r>
      <rPr>
        <b/>
        <sz val="11"/>
        <color theme="1"/>
        <rFont val="Calibri"/>
        <family val="2"/>
        <scheme val="minor"/>
      </rPr>
      <t xml:space="preserve">Unlisted equities </t>
    </r>
    <r>
      <rPr>
        <sz val="11"/>
        <color theme="1"/>
        <rFont val="Calibri"/>
        <family val="2"/>
        <scheme val="minor"/>
      </rPr>
      <t xml:space="preserve">
(CAD$ long)</t>
    </r>
  </si>
  <si>
    <r>
      <rPr>
        <b/>
        <sz val="11"/>
        <color theme="1"/>
        <rFont val="Calibri"/>
        <family val="2"/>
        <scheme val="minor"/>
      </rPr>
      <t xml:space="preserve">Other fixed income </t>
    </r>
    <r>
      <rPr>
        <sz val="11"/>
        <color theme="1"/>
        <rFont val="Calibri"/>
        <family val="2"/>
        <scheme val="minor"/>
      </rPr>
      <t xml:space="preserve">
(CAD$ long - loans, securitized products, etc) </t>
    </r>
  </si>
  <si>
    <r>
      <t xml:space="preserve">Fund domicile
</t>
    </r>
    <r>
      <rPr>
        <sz val="11"/>
        <color theme="1"/>
        <rFont val="Calibri"/>
        <family val="2"/>
        <scheme val="minor"/>
      </rPr>
      <t>(drop-down menu)</t>
    </r>
  </si>
  <si>
    <r>
      <t xml:space="preserve">Custodian domicile
</t>
    </r>
    <r>
      <rPr>
        <sz val="11"/>
        <color theme="1"/>
        <rFont val="Calibri"/>
        <family val="2"/>
        <scheme val="minor"/>
      </rPr>
      <t>(drop-down menu)</t>
    </r>
  </si>
  <si>
    <r>
      <t xml:space="preserve">Strategy
</t>
    </r>
    <r>
      <rPr>
        <sz val="11"/>
        <color theme="1"/>
        <rFont val="Calibri"/>
        <family val="2"/>
        <scheme val="minor"/>
      </rPr>
      <t>(drop-down menu)</t>
    </r>
  </si>
  <si>
    <t xml:space="preserve">Other fixed income (CAD$ long - loans, securitized products, etc) </t>
  </si>
  <si>
    <t xml:space="preserve">Other fixed income (CAD$ short - loans, securitized products, etc) </t>
  </si>
  <si>
    <r>
      <rPr>
        <b/>
        <sz val="11"/>
        <color theme="1"/>
        <rFont val="Calibri"/>
        <family val="2"/>
        <scheme val="minor"/>
      </rPr>
      <t>Asia Pacific</t>
    </r>
    <r>
      <rPr>
        <sz val="11"/>
        <color theme="1"/>
        <rFont val="Calibri"/>
        <family val="2"/>
        <scheme val="minor"/>
      </rPr>
      <t xml:space="preserve">
(CAD$ long)</t>
    </r>
  </si>
  <si>
    <r>
      <rPr>
        <b/>
        <sz val="11"/>
        <color theme="1"/>
        <rFont val="Calibri"/>
        <family val="2"/>
        <scheme val="minor"/>
      </rPr>
      <t xml:space="preserve">Europe
</t>
    </r>
    <r>
      <rPr>
        <sz val="11"/>
        <color theme="1"/>
        <rFont val="Calibri"/>
        <family val="2"/>
        <scheme val="minor"/>
      </rPr>
      <t xml:space="preserve">
(CAD$ long)</t>
    </r>
  </si>
  <si>
    <r>
      <rPr>
        <b/>
        <sz val="11"/>
        <color theme="1"/>
        <rFont val="Calibri"/>
        <family val="2"/>
        <scheme val="minor"/>
      </rPr>
      <t>Asia Pacific</t>
    </r>
    <r>
      <rPr>
        <sz val="11"/>
        <color theme="1"/>
        <rFont val="Calibri"/>
        <family val="2"/>
        <scheme val="minor"/>
      </rPr>
      <t xml:space="preserve"> 
(CAD$ short)</t>
    </r>
  </si>
  <si>
    <t>Balanced, Long</t>
  </si>
  <si>
    <t>Balanced, Other</t>
  </si>
  <si>
    <t>Do not modify the wording or the formatting of the spreadsheet (other than cell dimensions). Please do not add or delete columns or the validation will fail.</t>
  </si>
  <si>
    <t>Physical Assets</t>
  </si>
  <si>
    <r>
      <t xml:space="preserve">Fee revenue sources
</t>
    </r>
    <r>
      <rPr>
        <sz val="11"/>
        <color theme="1"/>
        <rFont val="Calibri"/>
        <family val="2"/>
        <scheme val="minor"/>
      </rPr>
      <t>(drop-down menu)</t>
    </r>
    <r>
      <rPr>
        <b/>
        <sz val="11"/>
        <color theme="1"/>
        <rFont val="Calibri"/>
        <family val="2"/>
        <scheme val="minor"/>
      </rPr>
      <t xml:space="preserve">
</t>
    </r>
  </si>
  <si>
    <r>
      <t xml:space="preserve">Fund 
category
</t>
    </r>
    <r>
      <rPr>
        <sz val="11"/>
        <color theme="1"/>
        <rFont val="Calibri"/>
        <family val="2"/>
        <scheme val="minor"/>
      </rPr>
      <t>(drop-down menu)</t>
    </r>
  </si>
  <si>
    <r>
      <t xml:space="preserve">Fund type
</t>
    </r>
    <r>
      <rPr>
        <sz val="11"/>
        <color theme="1"/>
        <rFont val="Calibri"/>
        <family val="2"/>
        <scheme val="minor"/>
      </rPr>
      <t>(drop-down menu)</t>
    </r>
  </si>
  <si>
    <r>
      <rPr>
        <b/>
        <sz val="11"/>
        <color theme="1"/>
        <rFont val="Calibri"/>
        <family val="2"/>
        <scheme val="minor"/>
      </rPr>
      <t xml:space="preserve">Equity </t>
    </r>
    <r>
      <rPr>
        <sz val="11"/>
        <color theme="1"/>
        <rFont val="Calibri"/>
        <family val="2"/>
        <scheme val="minor"/>
      </rPr>
      <t xml:space="preserve">
(CAD$ short -gross notional)</t>
    </r>
  </si>
  <si>
    <r>
      <rPr>
        <b/>
        <sz val="11"/>
        <color theme="1"/>
        <rFont val="Calibri"/>
        <family val="2"/>
        <scheme val="minor"/>
      </rPr>
      <t xml:space="preserve">Credit </t>
    </r>
    <r>
      <rPr>
        <sz val="11"/>
        <color theme="1"/>
        <rFont val="Calibri"/>
        <family val="2"/>
        <scheme val="minor"/>
      </rPr>
      <t xml:space="preserve">
(CAD$ short -gross notional)</t>
    </r>
  </si>
  <si>
    <r>
      <rPr>
        <b/>
        <sz val="11"/>
        <color theme="1"/>
        <rFont val="Calibri"/>
        <family val="2"/>
        <scheme val="minor"/>
      </rPr>
      <t xml:space="preserve">Commodity </t>
    </r>
    <r>
      <rPr>
        <sz val="11"/>
        <color theme="1"/>
        <rFont val="Calibri"/>
        <family val="2"/>
        <scheme val="minor"/>
      </rPr>
      <t xml:space="preserve">
(CAD$ short -gross notional)</t>
    </r>
  </si>
  <si>
    <r>
      <rPr>
        <b/>
        <sz val="11"/>
        <color theme="1"/>
        <rFont val="Calibri"/>
        <family val="2"/>
        <scheme val="minor"/>
      </rPr>
      <t xml:space="preserve">Foreign exchange
 </t>
    </r>
    <r>
      <rPr>
        <sz val="11"/>
        <color theme="1"/>
        <rFont val="Calibri"/>
        <family val="2"/>
        <scheme val="minor"/>
      </rPr>
      <t xml:space="preserve">
(CAD$ short -gross notional)</t>
    </r>
  </si>
  <si>
    <r>
      <rPr>
        <b/>
        <sz val="11"/>
        <color theme="1"/>
        <rFont val="Calibri"/>
        <family val="2"/>
        <scheme val="minor"/>
      </rPr>
      <t xml:space="preserve">Interest rate </t>
    </r>
    <r>
      <rPr>
        <sz val="11"/>
        <color theme="1"/>
        <rFont val="Calibri"/>
        <family val="2"/>
        <scheme val="minor"/>
      </rPr>
      <t xml:space="preserve">
(CAD$ short -gross notional)</t>
    </r>
  </si>
  <si>
    <r>
      <rPr>
        <b/>
        <sz val="11"/>
        <color theme="1"/>
        <rFont val="Calibri"/>
        <family val="2"/>
        <scheme val="minor"/>
      </rPr>
      <t xml:space="preserve">Interest rate </t>
    </r>
    <r>
      <rPr>
        <sz val="11"/>
        <color theme="1"/>
        <rFont val="Calibri"/>
        <family val="2"/>
        <scheme val="minor"/>
      </rPr>
      <t xml:space="preserve">
(CAD$ long - gross notional)</t>
    </r>
  </si>
  <si>
    <r>
      <rPr>
        <b/>
        <sz val="11"/>
        <color theme="1"/>
        <rFont val="Calibri"/>
        <family val="2"/>
        <scheme val="minor"/>
      </rPr>
      <t>Foreign exchange</t>
    </r>
    <r>
      <rPr>
        <sz val="11"/>
        <color theme="1"/>
        <rFont val="Calibri"/>
        <family val="2"/>
        <scheme val="minor"/>
      </rPr>
      <t xml:space="preserve">
(CAD$ long - gross notional)</t>
    </r>
  </si>
  <si>
    <r>
      <rPr>
        <b/>
        <sz val="11"/>
        <color theme="1"/>
        <rFont val="Calibri"/>
        <family val="2"/>
        <scheme val="minor"/>
      </rPr>
      <t xml:space="preserve">Commodity </t>
    </r>
    <r>
      <rPr>
        <sz val="11"/>
        <color theme="1"/>
        <rFont val="Calibri"/>
        <family val="2"/>
        <scheme val="minor"/>
      </rPr>
      <t xml:space="preserve">
(CAD$ long - gross notional)</t>
    </r>
  </si>
  <si>
    <r>
      <rPr>
        <b/>
        <sz val="11"/>
        <color theme="1"/>
        <rFont val="Calibri"/>
        <family val="2"/>
        <scheme val="minor"/>
      </rPr>
      <t xml:space="preserve">Credit </t>
    </r>
    <r>
      <rPr>
        <sz val="11"/>
        <color theme="1"/>
        <rFont val="Calibri"/>
        <family val="2"/>
        <scheme val="minor"/>
      </rPr>
      <t xml:space="preserve">
(CAD$ long - gross notional)</t>
    </r>
  </si>
  <si>
    <r>
      <rPr>
        <b/>
        <sz val="11"/>
        <color theme="1"/>
        <rFont val="Calibri"/>
        <family val="2"/>
        <scheme val="minor"/>
      </rPr>
      <t xml:space="preserve">Equity </t>
    </r>
    <r>
      <rPr>
        <sz val="11"/>
        <color theme="1"/>
        <rFont val="Calibri"/>
        <family val="2"/>
        <scheme val="minor"/>
      </rPr>
      <t xml:space="preserve">
(CAD$ long - gross notional)</t>
    </r>
  </si>
  <si>
    <r>
      <t xml:space="preserve">Repos
</t>
    </r>
    <r>
      <rPr>
        <sz val="11"/>
        <color theme="1"/>
        <rFont val="Calibri"/>
        <family val="2"/>
        <scheme val="minor"/>
      </rPr>
      <t>(CAD$)</t>
    </r>
  </si>
  <si>
    <r>
      <t xml:space="preserve">Reverse repos
</t>
    </r>
    <r>
      <rPr>
        <sz val="11"/>
        <color theme="1"/>
        <rFont val="Calibri"/>
        <family val="2"/>
        <scheme val="minor"/>
      </rPr>
      <t>(CAD$)</t>
    </r>
  </si>
  <si>
    <r>
      <t xml:space="preserve">Securities borrowing
</t>
    </r>
    <r>
      <rPr>
        <sz val="11"/>
        <color theme="1"/>
        <rFont val="Calibri"/>
        <family val="2"/>
        <scheme val="minor"/>
      </rPr>
      <t>(CAD$)</t>
    </r>
  </si>
  <si>
    <r>
      <t xml:space="preserve">Securities lending
</t>
    </r>
    <r>
      <rPr>
        <sz val="11"/>
        <color theme="1"/>
        <rFont val="Calibri"/>
        <family val="2"/>
        <scheme val="minor"/>
      </rPr>
      <t>(CAD$)</t>
    </r>
  </si>
  <si>
    <t>Canadian investors
(% of NAV)</t>
  </si>
  <si>
    <t>Non-Canadian investors
(% of NAV)</t>
  </si>
  <si>
    <r>
      <rPr>
        <b/>
        <sz val="11"/>
        <color theme="1"/>
        <rFont val="Calibri"/>
        <family val="2"/>
        <scheme val="minor"/>
      </rPr>
      <t xml:space="preserve">Individuals </t>
    </r>
    <r>
      <rPr>
        <sz val="11"/>
        <color theme="1"/>
        <rFont val="Calibri"/>
        <family val="2"/>
        <scheme val="minor"/>
      </rPr>
      <t xml:space="preserve">
(% of NAV - accredited investors and family offices)</t>
    </r>
  </si>
  <si>
    <r>
      <rPr>
        <b/>
        <sz val="11"/>
        <color theme="1"/>
        <rFont val="Calibri"/>
        <family val="2"/>
        <scheme val="minor"/>
      </rPr>
      <t xml:space="preserve">Related parties </t>
    </r>
    <r>
      <rPr>
        <sz val="11"/>
        <color theme="1"/>
        <rFont val="Calibri"/>
        <family val="2"/>
        <scheme val="minor"/>
      </rPr>
      <t xml:space="preserve">
(% of NAV - investment funds, fund wrap accounts)</t>
    </r>
  </si>
  <si>
    <r>
      <rPr>
        <b/>
        <sz val="11"/>
        <color theme="1"/>
        <rFont val="Calibri"/>
        <family val="2"/>
        <scheme val="minor"/>
      </rPr>
      <t>Fund of Funds</t>
    </r>
    <r>
      <rPr>
        <sz val="11"/>
        <color theme="1"/>
        <rFont val="Calibri"/>
        <family val="2"/>
        <scheme val="minor"/>
      </rPr>
      <t xml:space="preserve">
(% of NAV - and other unrelated collective investments)</t>
    </r>
  </si>
  <si>
    <r>
      <t xml:space="preserve">Pension plans
</t>
    </r>
    <r>
      <rPr>
        <sz val="11"/>
        <color theme="1"/>
        <rFont val="Calibri"/>
        <family val="2"/>
        <scheme val="minor"/>
      </rPr>
      <t>(% of NAV)</t>
    </r>
  </si>
  <si>
    <r>
      <t xml:space="preserve">Financial institutions
</t>
    </r>
    <r>
      <rPr>
        <sz val="11"/>
        <color theme="1"/>
        <rFont val="Calibri"/>
        <family val="2"/>
        <scheme val="minor"/>
      </rPr>
      <t>(% of NAV)</t>
    </r>
  </si>
  <si>
    <r>
      <t xml:space="preserve">Sovereign wealth funds
</t>
    </r>
    <r>
      <rPr>
        <sz val="11"/>
        <color theme="1"/>
        <rFont val="Calibri"/>
        <family val="2"/>
        <scheme val="minor"/>
      </rPr>
      <t>(% of NAV)</t>
    </r>
  </si>
  <si>
    <r>
      <t xml:space="preserve">Government
</t>
    </r>
    <r>
      <rPr>
        <sz val="11"/>
        <color theme="1"/>
        <rFont val="Calibri"/>
        <family val="2"/>
        <scheme val="minor"/>
      </rPr>
      <t>(% of NAV)</t>
    </r>
  </si>
  <si>
    <r>
      <t xml:space="preserve">Portfolio liquidity 
(% of NAV - 
</t>
    </r>
    <r>
      <rPr>
        <b/>
        <sz val="11"/>
        <color theme="1"/>
        <rFont val="Calibri"/>
        <family val="2"/>
        <scheme val="minor"/>
      </rPr>
      <t>1 day or less</t>
    </r>
    <r>
      <rPr>
        <sz val="11"/>
        <color theme="1"/>
        <rFont val="Calibri"/>
        <family val="2"/>
        <scheme val="minor"/>
      </rPr>
      <t>)</t>
    </r>
  </si>
  <si>
    <r>
      <t xml:space="preserve">Portfolio liquidity 
(% of NAV - 
</t>
    </r>
    <r>
      <rPr>
        <b/>
        <sz val="11"/>
        <color theme="1"/>
        <rFont val="Calibri"/>
        <family val="2"/>
        <scheme val="minor"/>
      </rPr>
      <t>2-7 days</t>
    </r>
    <r>
      <rPr>
        <sz val="11"/>
        <color theme="1"/>
        <rFont val="Calibri"/>
        <family val="2"/>
        <scheme val="minor"/>
      </rPr>
      <t>)</t>
    </r>
  </si>
  <si>
    <r>
      <t>Portfolio liquidity 
(% of NAV</t>
    </r>
    <r>
      <rPr>
        <b/>
        <sz val="11"/>
        <color theme="1"/>
        <rFont val="Calibri"/>
        <family val="2"/>
        <scheme val="minor"/>
      </rPr>
      <t xml:space="preserve"> - 
8-30 days</t>
    </r>
    <r>
      <rPr>
        <sz val="11"/>
        <color theme="1"/>
        <rFont val="Calibri"/>
        <family val="2"/>
        <scheme val="minor"/>
      </rPr>
      <t>)</t>
    </r>
  </si>
  <si>
    <r>
      <t xml:space="preserve">Portfolio liquidity 
(% of NAV - </t>
    </r>
    <r>
      <rPr>
        <b/>
        <sz val="11"/>
        <color theme="1"/>
        <rFont val="Calibri"/>
        <family val="2"/>
        <scheme val="minor"/>
      </rPr>
      <t xml:space="preserve">
91-180 days</t>
    </r>
    <r>
      <rPr>
        <sz val="11"/>
        <color theme="1"/>
        <rFont val="Calibri"/>
        <family val="2"/>
        <scheme val="minor"/>
      </rPr>
      <t>)</t>
    </r>
  </si>
  <si>
    <r>
      <t xml:space="preserve">Portfolio liquidity 
(% of NAV -
</t>
    </r>
    <r>
      <rPr>
        <b/>
        <sz val="11"/>
        <color theme="1"/>
        <rFont val="Calibri"/>
        <family val="2"/>
        <scheme val="minor"/>
      </rPr>
      <t>181-365 days</t>
    </r>
    <r>
      <rPr>
        <sz val="11"/>
        <color theme="1"/>
        <rFont val="Calibri"/>
        <family val="2"/>
        <scheme val="minor"/>
      </rPr>
      <t>)</t>
    </r>
  </si>
  <si>
    <r>
      <t xml:space="preserve">Portfolio liquidity 
(% of NAV - </t>
    </r>
    <r>
      <rPr>
        <b/>
        <sz val="11"/>
        <color theme="1"/>
        <rFont val="Calibri"/>
        <family val="2"/>
        <scheme val="minor"/>
      </rPr>
      <t xml:space="preserve">
1 year or more)</t>
    </r>
  </si>
  <si>
    <r>
      <t xml:space="preserve">Investor liquidity 
(% of NAV - </t>
    </r>
    <r>
      <rPr>
        <b/>
        <sz val="11"/>
        <color theme="1"/>
        <rFont val="Calibri"/>
        <family val="2"/>
        <scheme val="minor"/>
      </rPr>
      <t xml:space="preserve">
1 day or less)</t>
    </r>
  </si>
  <si>
    <r>
      <t xml:space="preserve">Investor liquidity 
(% of NAV - </t>
    </r>
    <r>
      <rPr>
        <b/>
        <sz val="11"/>
        <color theme="1"/>
        <rFont val="Calibri"/>
        <family val="2"/>
        <scheme val="minor"/>
      </rPr>
      <t xml:space="preserve">
2-7 days</t>
    </r>
    <r>
      <rPr>
        <sz val="11"/>
        <color theme="1"/>
        <rFont val="Calibri"/>
        <family val="2"/>
        <scheme val="minor"/>
      </rPr>
      <t>)</t>
    </r>
  </si>
  <si>
    <r>
      <t xml:space="preserve">Investor liquidity 
(% of NAV -
</t>
    </r>
    <r>
      <rPr>
        <b/>
        <sz val="11"/>
        <color theme="1"/>
        <rFont val="Calibri"/>
        <family val="2"/>
        <scheme val="minor"/>
      </rPr>
      <t>8-30 days</t>
    </r>
    <r>
      <rPr>
        <sz val="11"/>
        <color theme="1"/>
        <rFont val="Calibri"/>
        <family val="2"/>
        <scheme val="minor"/>
      </rPr>
      <t>)</t>
    </r>
  </si>
  <si>
    <r>
      <t xml:space="preserve">Investor liquidity 
(% of NAV -
</t>
    </r>
    <r>
      <rPr>
        <b/>
        <sz val="11"/>
        <color theme="1"/>
        <rFont val="Calibri"/>
        <family val="2"/>
        <scheme val="minor"/>
      </rPr>
      <t>31-90 days</t>
    </r>
    <r>
      <rPr>
        <sz val="11"/>
        <color theme="1"/>
        <rFont val="Calibri"/>
        <family val="2"/>
        <scheme val="minor"/>
      </rPr>
      <t>)</t>
    </r>
  </si>
  <si>
    <r>
      <t>Investor liquidity 
(% of NAV -</t>
    </r>
    <r>
      <rPr>
        <b/>
        <sz val="11"/>
        <color theme="1"/>
        <rFont val="Calibri"/>
        <family val="2"/>
        <scheme val="minor"/>
      </rPr>
      <t xml:space="preserve">
91-180 days</t>
    </r>
    <r>
      <rPr>
        <sz val="11"/>
        <color theme="1"/>
        <rFont val="Calibri"/>
        <family val="2"/>
        <scheme val="minor"/>
      </rPr>
      <t>)</t>
    </r>
  </si>
  <si>
    <r>
      <t>Investor liquidity 
(% of NAV -</t>
    </r>
    <r>
      <rPr>
        <b/>
        <sz val="11"/>
        <color theme="1"/>
        <rFont val="Calibri"/>
        <family val="2"/>
        <scheme val="minor"/>
      </rPr>
      <t xml:space="preserve">
181-365 days</t>
    </r>
    <r>
      <rPr>
        <sz val="11"/>
        <color theme="1"/>
        <rFont val="Calibri"/>
        <family val="2"/>
        <scheme val="minor"/>
      </rPr>
      <t>)</t>
    </r>
  </si>
  <si>
    <r>
      <t>Investor liquidity 
(% of NAV -</t>
    </r>
    <r>
      <rPr>
        <b/>
        <sz val="11"/>
        <color theme="1"/>
        <rFont val="Calibri"/>
        <family val="2"/>
        <scheme val="minor"/>
      </rPr>
      <t xml:space="preserve">
1 year or more</t>
    </r>
    <r>
      <rPr>
        <sz val="11"/>
        <color theme="1"/>
        <rFont val="Calibri"/>
        <family val="2"/>
        <scheme val="minor"/>
      </rPr>
      <t>)</t>
    </r>
  </si>
  <si>
    <t>Credit derivatives (CAD$ short - gross notional)</t>
  </si>
  <si>
    <t>Equity derivatives (CAD$ short - gross notional)</t>
  </si>
  <si>
    <t>Commodity derivatives (CAD$ short - gross notional)</t>
  </si>
  <si>
    <t>Foreign exchange derivatives (CAD$ short - gross notional)</t>
  </si>
  <si>
    <t>Other derivatives (CAD$ short - gross notional)</t>
  </si>
  <si>
    <r>
      <t xml:space="preserve">Unsecured cash borrowing 
</t>
    </r>
    <r>
      <rPr>
        <sz val="11"/>
        <color theme="1"/>
        <rFont val="Calibri"/>
        <family val="2"/>
        <scheme val="minor"/>
      </rPr>
      <t>(CAD$ - uncollateralized)</t>
    </r>
  </si>
  <si>
    <r>
      <rPr>
        <b/>
        <sz val="11"/>
        <color theme="1"/>
        <rFont val="Calibri"/>
        <family val="2"/>
        <scheme val="minor"/>
      </rPr>
      <t xml:space="preserve">Margin 
borrowing </t>
    </r>
    <r>
      <rPr>
        <sz val="11"/>
        <color theme="1"/>
        <rFont val="Calibri"/>
        <family val="2"/>
        <scheme val="minor"/>
      </rPr>
      <t xml:space="preserve">
(CAD$ - collateralized)</t>
    </r>
  </si>
  <si>
    <r>
      <rPr>
        <b/>
        <sz val="11"/>
        <color theme="1"/>
        <rFont val="Calibri"/>
        <family val="2"/>
        <scheme val="minor"/>
      </rPr>
      <t xml:space="preserve">Other cash borrowing </t>
    </r>
    <r>
      <rPr>
        <sz val="11"/>
        <color theme="1"/>
        <rFont val="Calibri"/>
        <family val="2"/>
        <scheme val="minor"/>
      </rPr>
      <t xml:space="preserve">
(CAD$ -  collateralized)</t>
    </r>
  </si>
  <si>
    <t>Other redemption restriction methods description</t>
  </si>
  <si>
    <t xml:space="preserve">Other redemption restriction methods description
</t>
  </si>
  <si>
    <r>
      <t xml:space="preserve">Short - Geography 
</t>
    </r>
    <r>
      <rPr>
        <sz val="11"/>
        <color theme="1"/>
        <rFont val="Calibri"/>
        <family val="2"/>
        <scheme val="minor"/>
      </rPr>
      <t>(CAD$ short - market/fair values)</t>
    </r>
  </si>
  <si>
    <r>
      <t xml:space="preserve">Long - Asset Class 
</t>
    </r>
    <r>
      <rPr>
        <sz val="11"/>
        <color theme="1"/>
        <rFont val="Calibri"/>
        <family val="2"/>
        <scheme val="minor"/>
      </rPr>
      <t>(CAD$ long - market/fair values)</t>
    </r>
  </si>
  <si>
    <r>
      <t xml:space="preserve">Short - Asset Class 
</t>
    </r>
    <r>
      <rPr>
        <sz val="11"/>
        <color theme="1"/>
        <rFont val="Calibri"/>
        <family val="2"/>
        <scheme val="minor"/>
      </rPr>
      <t>(CAD$ short - market/fair values)</t>
    </r>
  </si>
  <si>
    <r>
      <rPr>
        <b/>
        <sz val="11"/>
        <color theme="1"/>
        <rFont val="Calibri"/>
        <family val="2"/>
        <scheme val="minor"/>
      </rPr>
      <t xml:space="preserve">Endowments 
</t>
    </r>
    <r>
      <rPr>
        <sz val="11"/>
        <color theme="1"/>
        <rFont val="Calibri"/>
        <family val="2"/>
        <scheme val="minor"/>
      </rPr>
      <t xml:space="preserve">
(% of NAV</t>
    </r>
    <r>
      <rPr>
        <b/>
        <sz val="11"/>
        <color theme="1"/>
        <rFont val="Calibri"/>
        <family val="2"/>
        <scheme val="minor"/>
      </rPr>
      <t xml:space="preserve"> - 
</t>
    </r>
    <r>
      <rPr>
        <sz val="11"/>
        <color theme="1"/>
        <rFont val="Calibri"/>
        <family val="2"/>
        <scheme val="minor"/>
      </rPr>
      <t>and charitable organisations)</t>
    </r>
  </si>
  <si>
    <r>
      <rPr>
        <b/>
        <sz val="11"/>
        <color theme="1"/>
        <rFont val="Calibri"/>
        <family val="2"/>
        <scheme val="minor"/>
      </rPr>
      <t xml:space="preserve">Employees and staff </t>
    </r>
    <r>
      <rPr>
        <sz val="11"/>
        <color theme="1"/>
        <rFont val="Calibri"/>
        <family val="2"/>
        <scheme val="minor"/>
      </rPr>
      <t xml:space="preserve">
(% of NAV -  
of the investment manager)</t>
    </r>
  </si>
  <si>
    <r>
      <t>Right to restrict redemptions</t>
    </r>
    <r>
      <rPr>
        <sz val="11"/>
        <color theme="1"/>
        <rFont val="Calibri"/>
        <family val="2"/>
        <scheme val="minor"/>
      </rPr>
      <t xml:space="preserve">
(Yes/No)</t>
    </r>
  </si>
  <si>
    <t>Unsecured cash borrowing (CAD$ - uncollateralized)</t>
  </si>
  <si>
    <t>Other cash borrowing (CAD$ - collateralized)</t>
  </si>
  <si>
    <t>Margin borrowing (CAD$ - collateralized)</t>
  </si>
  <si>
    <t>Repos (CAD$)</t>
  </si>
  <si>
    <t>Securities borrowing (CAD$)</t>
  </si>
  <si>
    <t>Reverse repos (CAD$)</t>
  </si>
  <si>
    <t>Securities lending (CAD$)</t>
  </si>
  <si>
    <r>
      <t xml:space="preserve">Borrowing &amp; Lending 
</t>
    </r>
    <r>
      <rPr>
        <sz val="11"/>
        <color theme="1"/>
        <rFont val="Calibri"/>
        <family val="2"/>
        <scheme val="minor"/>
      </rPr>
      <t>(CAD$)</t>
    </r>
  </si>
  <si>
    <r>
      <t xml:space="preserve">Long - Geography 
</t>
    </r>
    <r>
      <rPr>
        <sz val="11"/>
        <color theme="1"/>
        <rFont val="Calibri"/>
        <family val="2"/>
        <scheme val="minor"/>
      </rPr>
      <t>(CAD$ long - market/fair values)</t>
    </r>
  </si>
  <si>
    <r>
      <t xml:space="preserve">Portfolio liquidity 
(% of NAV -
</t>
    </r>
    <r>
      <rPr>
        <b/>
        <sz val="11"/>
        <color theme="1"/>
        <rFont val="Calibri"/>
        <family val="2"/>
        <scheme val="minor"/>
      </rPr>
      <t>31-90 days</t>
    </r>
    <r>
      <rPr>
        <sz val="11"/>
        <color theme="1"/>
        <rFont val="Calibri"/>
        <family val="2"/>
        <scheme val="minor"/>
      </rPr>
      <t>)</t>
    </r>
  </si>
  <si>
    <t>CAD$, net</t>
  </si>
  <si>
    <t>CAD$</t>
  </si>
  <si>
    <t>CAD$, market/fair values, long</t>
  </si>
  <si>
    <t>CAD$, market/fair values, short</t>
  </si>
  <si>
    <t>CAD$, gross notional exposure, short</t>
  </si>
  <si>
    <t>CAD$, gross notional exposure, long</t>
  </si>
  <si>
    <t>Fund category (drop-down menu)</t>
  </si>
  <si>
    <t>Fund type (drop-down menu)</t>
  </si>
  <si>
    <t>Fund domicile (drop-down menu)</t>
  </si>
  <si>
    <t>Custodian domicile (drop-down menu)</t>
  </si>
  <si>
    <r>
      <t xml:space="preserve">Test
</t>
    </r>
    <r>
      <rPr>
        <sz val="11"/>
        <color theme="1"/>
        <rFont val="Calibri"/>
        <family val="2"/>
        <scheme val="minor"/>
      </rPr>
      <t>(net returns cannot exceed gross returns)</t>
    </r>
  </si>
  <si>
    <r>
      <t xml:space="preserve">Gross Returns
</t>
    </r>
    <r>
      <rPr>
        <sz val="11"/>
        <color theme="1"/>
        <rFont val="Calibri"/>
        <family val="2"/>
        <scheme val="minor"/>
      </rPr>
      <t>(cannot be below -100%, soft warning if above +100%)</t>
    </r>
  </si>
  <si>
    <r>
      <t xml:space="preserve">Net Returns
</t>
    </r>
    <r>
      <rPr>
        <sz val="11"/>
        <color theme="1"/>
        <rFont val="Calibri"/>
        <family val="2"/>
        <scheme val="minor"/>
      </rPr>
      <t>(cannot be below -100%, soft warning if above +100%)</t>
    </r>
  </si>
  <si>
    <t xml:space="preserve">Difference 
</t>
  </si>
  <si>
    <r>
      <t xml:space="preserve">Short - Derivatives 
</t>
    </r>
    <r>
      <rPr>
        <sz val="11"/>
        <color theme="1"/>
        <rFont val="Calibri"/>
        <family val="2"/>
        <scheme val="minor"/>
      </rPr>
      <t>(CAD$ short - gross notional exposures)</t>
    </r>
  </si>
  <si>
    <r>
      <t xml:space="preserve">Long - Derivatives 
</t>
    </r>
    <r>
      <rPr>
        <sz val="11"/>
        <color theme="1"/>
        <rFont val="Calibri"/>
        <family val="2"/>
        <scheme val="minor"/>
      </rPr>
      <t>(CAD$ long - gross notional exposures)</t>
    </r>
  </si>
  <si>
    <t>Derivatives</t>
  </si>
  <si>
    <r>
      <t xml:space="preserve">Number of characters in LEI Code
</t>
    </r>
    <r>
      <rPr>
        <sz val="11"/>
        <color theme="1"/>
        <rFont val="Calibri"/>
        <family val="2"/>
        <scheme val="minor"/>
      </rPr>
      <t>(must equal 20 characters, if there is an LEI)</t>
    </r>
  </si>
  <si>
    <r>
      <t xml:space="preserve">Market Value
</t>
    </r>
    <r>
      <rPr>
        <sz val="11"/>
        <color theme="1"/>
        <rFont val="Calibri"/>
        <family val="2"/>
        <scheme val="minor"/>
      </rPr>
      <t>(long + short)</t>
    </r>
  </si>
  <si>
    <r>
      <t xml:space="preserve">Gross Notional Value 
</t>
    </r>
    <r>
      <rPr>
        <sz val="11"/>
        <color theme="1"/>
        <rFont val="Calibri"/>
        <family val="2"/>
        <scheme val="minor"/>
      </rPr>
      <t>(long + short, must exceed market value)</t>
    </r>
  </si>
  <si>
    <t xml:space="preserve">Does this fund generate revenue from fund fees, client fees, or both? Fund fees are charged directly to the fund and are deducted from net assets (see net returns). A mutual fund management fee is a fund fee. Client fees are charged directly to clients. Client fees may cover a range products and be difficult to ascribe to a particular fund.
</t>
  </si>
  <si>
    <r>
      <t xml:space="preserve">Ratio 
</t>
    </r>
    <r>
      <rPr>
        <sz val="11"/>
        <color theme="1"/>
        <rFont val="Calibri"/>
        <family val="2"/>
        <scheme val="minor"/>
      </rPr>
      <t>(market /notional value)</t>
    </r>
  </si>
  <si>
    <r>
      <t xml:space="preserve">Share
</t>
    </r>
    <r>
      <rPr>
        <sz val="11"/>
        <color theme="1"/>
        <rFont val="Calibri"/>
        <family val="2"/>
        <scheme val="minor"/>
      </rPr>
      <t>(Sum to 100, 
% of NAV)</t>
    </r>
  </si>
  <si>
    <r>
      <t xml:space="preserve">Answer to Fund LEI 
</t>
    </r>
    <r>
      <rPr>
        <sz val="11"/>
        <color theme="1"/>
        <rFont val="Calibri"/>
        <family val="2"/>
        <scheme val="minor"/>
      </rPr>
      <t>(Yes/No)</t>
    </r>
  </si>
  <si>
    <t xml:space="preserve">Test
</t>
  </si>
  <si>
    <r>
      <t xml:space="preserve">Empty Cells
</t>
    </r>
    <r>
      <rPr>
        <sz val="11"/>
        <color theme="1"/>
        <rFont val="Calibri"/>
        <family val="2"/>
        <scheme val="minor"/>
      </rPr>
      <t>(must equal 0)</t>
    </r>
  </si>
  <si>
    <r>
      <t xml:space="preserve">Column Name
</t>
    </r>
    <r>
      <rPr>
        <sz val="11"/>
        <color theme="1"/>
        <rFont val="Calibri"/>
        <family val="2"/>
        <scheme val="minor"/>
      </rPr>
      <t>(not blank, must equal 134)</t>
    </r>
  </si>
  <si>
    <r>
      <t xml:space="preserve">Column Name
</t>
    </r>
    <r>
      <rPr>
        <sz val="11"/>
        <color theme="1"/>
        <rFont val="Calibri"/>
        <family val="2"/>
        <scheme val="minor"/>
      </rPr>
      <t>(blank, must equal 5)</t>
    </r>
  </si>
  <si>
    <t>Share of units that are not held by residents of Canada. In a master-feeder structure, please aggregate from feeder funds.</t>
  </si>
  <si>
    <t>Share of units held by Canadian residents. In a master-feeder structure, please aggregate from feeder funds.</t>
  </si>
  <si>
    <t>High-net worth individuals, accredited investors and family offices that invest through platforms or intermediaries, exclude fund manager staff and their pensions (see ownership.employee.pct). In a master-feeder structure, please aggregate from feeder funds.</t>
  </si>
  <si>
    <t>Fund manager staff (e.g. employees, managers, directors and their pension plans), do not include investments by related instiitutions like financial institutions. In a master-feeder structure, please aggregate from feeder funds.</t>
  </si>
  <si>
    <t>Related-party investments, including fund of funds, stand-alone funds and fund wrap accounts. 
In a master-feeder structure, please aggregate from feeder funds.</t>
  </si>
  <si>
    <t>Unrelated fund of funds, other investment funds and collective investment vehicles, do not include related parties (see ownership.employee.pct). In a master-feeder structure, please aggregate from feeder funds.</t>
  </si>
  <si>
    <t>Pension plans or pension funds, other than those managed on behalf of the fund manager's staff (see ownership.employee.pct). In a master-feeder structure, please aggregate from feeder funds.</t>
  </si>
  <si>
    <t>Balance sheet exposures of financial institutions, not investments that are intermediated by financial institutions on behalf of clients. Where possible allocate investments to the beneficial owner. In a master-feeder structure, please aggregate from feeder funds.</t>
  </si>
  <si>
    <t>Investments by endowments, foundations and charitable organizations. In a master-feeder structure, please aggregate from feeder funds.</t>
  </si>
  <si>
    <t>Investments by state-owned investment funds. In a master-feeder structure, please aggregate from feeder funds.</t>
  </si>
  <si>
    <t>Investments by state, municipal, quasi-government and other governmental entities, excluding sovereign wealth funds and pension plans.
In a master-feeder structure, please aggregate from feeder funds.</t>
  </si>
  <si>
    <t>Time to liquidate holdings (including shorts) without forced sales. Please make a best-effort estimate.</t>
  </si>
  <si>
    <t>Gross returns excluding fund &amp; client fees from year-end 2018 to year-end 2019, 
If fund was started after December 31, 2018, please indicate with "NA".</t>
  </si>
  <si>
    <t>Jurisdiction of long positions (headquarters), excluding unallocated cash (geo.unallocated.long.amt)</t>
  </si>
  <si>
    <t>Jurisdiction of short positions (headquarters), excluding unallocated cash (geo.unallocated.short.amt)</t>
  </si>
  <si>
    <t>In a master-feeder structure, please report the master fund (with data from feeder funds, as needed)</t>
  </si>
  <si>
    <t>Investment fund manager name</t>
  </si>
  <si>
    <t>Investment fund manager NRD number</t>
  </si>
  <si>
    <t>Please select the fund's primary investment strategy, if you select "Other", please specify in cell to right</t>
  </si>
  <si>
    <t xml:space="preserve">Returns net of fees charged directly to the fund from year-end 2018 to year-end 2019, NAV-weighted by series and excluding client fees.  If the fund was started after December 31, 2018,  please indicate with "NA". If no fund fees are charged, net returns equal gross returns.
</t>
  </si>
  <si>
    <t>Unallocated cash long, receivables</t>
  </si>
  <si>
    <t>Cash borrowing, payables</t>
  </si>
  <si>
    <t>All equity not listed on an exchange, private equity</t>
  </si>
  <si>
    <t>Please provide at the fund level, consolidate all series. Do not report funds with net assets of less than $1 million (CAD) as of December 31, 2019.</t>
  </si>
  <si>
    <t>Gross sales (CAD$ 2019 - net of reinvested distributions)</t>
  </si>
  <si>
    <t>Redemptions (CAD$ 2019 - gross)</t>
  </si>
  <si>
    <t>Reinvested distributions (CAD$ 2019)</t>
  </si>
  <si>
    <t>Please provide at the fund level, consolidate all series.</t>
  </si>
  <si>
    <r>
      <rPr>
        <b/>
        <sz val="11"/>
        <color theme="1"/>
        <rFont val="Calibri"/>
        <family val="2"/>
        <scheme val="minor"/>
      </rPr>
      <t>Gross Sales</t>
    </r>
    <r>
      <rPr>
        <sz val="11"/>
        <color theme="1"/>
        <rFont val="Calibri"/>
        <family val="2"/>
        <scheme val="minor"/>
      </rPr>
      <t xml:space="preserve">
(CAD$ 2019 -  net of reinvested distributions)</t>
    </r>
  </si>
  <si>
    <r>
      <rPr>
        <b/>
        <sz val="11"/>
        <color theme="1"/>
        <rFont val="Calibri"/>
        <family val="2"/>
        <scheme val="minor"/>
      </rPr>
      <t>Redemptions</t>
    </r>
    <r>
      <rPr>
        <sz val="11"/>
        <color theme="1"/>
        <rFont val="Calibri"/>
        <family val="2"/>
        <scheme val="minor"/>
      </rPr>
      <t xml:space="preserve">
(CAD$ 2019 -
gross)</t>
    </r>
  </si>
  <si>
    <r>
      <rPr>
        <b/>
        <sz val="11"/>
        <color theme="1"/>
        <rFont val="Calibri"/>
        <family val="2"/>
        <scheme val="minor"/>
      </rPr>
      <t>Reinvested distributions</t>
    </r>
    <r>
      <rPr>
        <sz val="11"/>
        <color theme="1"/>
        <rFont val="Calibri"/>
        <family val="2"/>
        <scheme val="minor"/>
      </rPr>
      <t xml:space="preserve">
(CAD$ 2019)</t>
    </r>
  </si>
  <si>
    <t>Shortest amount of time for investors to redeem units or withdraw cash in normal conditions. In a master-feeder structure, please aggregate from feeder funds.</t>
  </si>
  <si>
    <t>In a master-feeder structure, please report the master fund, while responding to the ownership residence, ownership type and investor liquidity sections with data aggregated from the feeder funds.</t>
  </si>
  <si>
    <r>
      <t xml:space="preserve">Please report dollar amounts (column codes in row 3 that end in </t>
    </r>
    <r>
      <rPr>
        <b/>
        <sz val="11"/>
        <color theme="1"/>
        <rFont val="Calibri"/>
        <family val="2"/>
        <scheme val="minor"/>
      </rPr>
      <t>.amt</t>
    </r>
    <r>
      <rPr>
        <sz val="11"/>
        <color theme="1"/>
        <rFont val="Calibri"/>
        <family val="2"/>
        <scheme val="minor"/>
      </rPr>
      <t>) in Canadian dollars, not thousands or millions of dollars.</t>
    </r>
  </si>
  <si>
    <t>Long exposures to cash and cash equivalents, such as deposits, certificates of deposit, banker’s acceptances, receivables and similar instruments held for investment purposes (excluding money market funds, see ac.moneymkt.long.amt)</t>
  </si>
  <si>
    <r>
      <t xml:space="preserve">Right to suspend redemptions 
</t>
    </r>
    <r>
      <rPr>
        <sz val="11"/>
        <color theme="1"/>
        <rFont val="Calibri"/>
        <family val="2"/>
        <scheme val="minor"/>
      </rPr>
      <t xml:space="preserve">
(Yes/No)</t>
    </r>
  </si>
  <si>
    <t>All short-term cash borrowing, including margin, repos and payables</t>
  </si>
  <si>
    <r>
      <rPr>
        <b/>
        <sz val="11"/>
        <color theme="1"/>
        <rFont val="Calibri"/>
        <family val="2"/>
        <scheme val="minor"/>
      </rPr>
      <t xml:space="preserve">Net assets
2018
</t>
    </r>
    <r>
      <rPr>
        <sz val="11"/>
        <color theme="1"/>
        <rFont val="Calibri"/>
        <family val="2"/>
        <scheme val="minor"/>
      </rPr>
      <t xml:space="preserve">
(CAD$ - 
as of December 31, 2018)</t>
    </r>
  </si>
  <si>
    <r>
      <rPr>
        <b/>
        <sz val="11"/>
        <color theme="1"/>
        <rFont val="Calibri"/>
        <family val="2"/>
        <scheme val="minor"/>
      </rPr>
      <t xml:space="preserve">Net assets
2019
</t>
    </r>
    <r>
      <rPr>
        <sz val="11"/>
        <color theme="1"/>
        <rFont val="Calibri"/>
        <family val="2"/>
        <scheme val="minor"/>
      </rPr>
      <t xml:space="preserve">
(CAD$ - 
as of December 31, 2019)</t>
    </r>
  </si>
  <si>
    <t>Net assets</t>
  </si>
  <si>
    <r>
      <t xml:space="preserve">Geography estimated net assets
</t>
    </r>
    <r>
      <rPr>
        <sz val="11"/>
        <color theme="1"/>
        <rFont val="Calibri"/>
        <family val="2"/>
        <scheme val="minor"/>
      </rPr>
      <t>(must equal Net assets)</t>
    </r>
  </si>
  <si>
    <r>
      <t xml:space="preserve">Holdings estimated net assets
</t>
    </r>
    <r>
      <rPr>
        <sz val="11"/>
        <color theme="1"/>
        <rFont val="Calibri"/>
        <family val="2"/>
        <scheme val="minor"/>
      </rPr>
      <t>(must equal Net assets)</t>
    </r>
  </si>
  <si>
    <r>
      <t xml:space="preserve">Net assets
</t>
    </r>
    <r>
      <rPr>
        <sz val="11"/>
        <color theme="1"/>
        <rFont val="Calibri"/>
        <family val="2"/>
        <scheme val="minor"/>
      </rPr>
      <t>(must be greater than $1 million)</t>
    </r>
  </si>
  <si>
    <t>Net assets 2018 (CAD$ - as of December 31, 2018)</t>
  </si>
  <si>
    <t>Net assets 2019 (CAD$ - as of December 31, 2019)</t>
  </si>
  <si>
    <t>Long - Short = Net assets</t>
  </si>
  <si>
    <t>Canadian investors (% of Net assets)</t>
  </si>
  <si>
    <t>Non-Canadian investors (% of Net assets)</t>
  </si>
  <si>
    <t>Individuals 
(% of Net assets - accredited investors and family offices)</t>
  </si>
  <si>
    <t>Employees and staff (% of Net assets - of the investment manager)</t>
  </si>
  <si>
    <t>Related parties 
(% of Net assets - investment funds, fund wrap accounts, etc)</t>
  </si>
  <si>
    <t>Fund of Funds 
(% of Net assets - and other unrelated collective investments)</t>
  </si>
  <si>
    <t>Pension plans (% of Net assets)</t>
  </si>
  <si>
    <t>Financial institutions (% of Net assets)</t>
  </si>
  <si>
    <t>Endowments and charitable organisations (% of Net assets)</t>
  </si>
  <si>
    <t>Sovereign wealth funds (% of Net assets)</t>
  </si>
  <si>
    <t>Government (% of Net assets)</t>
  </si>
  <si>
    <t>Other types of institutions (% of Net assets)</t>
  </si>
  <si>
    <t>Portfolio liquidity (% of Net assets - 1 day or less)</t>
  </si>
  <si>
    <t>Portfolio liquidity (% of Net assets - 2-7 days)</t>
  </si>
  <si>
    <t>Portfolio liquidity (% of Net assets - 8-30 days)</t>
  </si>
  <si>
    <t>Portfolio liquidity (% of Net assets - 31-90 days)</t>
  </si>
  <si>
    <t>Portfolio liquidity (% of Net assets - 91-180 days)</t>
  </si>
  <si>
    <t>Portfolio liquidity (% of Net assets - 181-365 days)</t>
  </si>
  <si>
    <t>Portfolio liquidity (% of Net assets - 1 year or more)</t>
  </si>
  <si>
    <t>Investor liquidity (% of Net assets - 1 day or less)</t>
  </si>
  <si>
    <t>Investor liquidity (% of Net assets - 2-7 days)</t>
  </si>
  <si>
    <t>Investor liquidity (% of Net assets - 8-30 days)</t>
  </si>
  <si>
    <t>Investor liquidity (% of Net assets - 31-90 days)</t>
  </si>
  <si>
    <t>Investor liquidity (% of Net assets - 91-180 days)</t>
  </si>
  <si>
    <t>Investor liquidity (% of Net assets - 181-365 days)</t>
  </si>
  <si>
    <t>Investor liquidity (% of Net assets - 1 year or more)</t>
  </si>
  <si>
    <t>Net Assets</t>
  </si>
  <si>
    <r>
      <t xml:space="preserve">Validation Test 
</t>
    </r>
    <r>
      <rPr>
        <sz val="11"/>
        <color theme="1"/>
        <rFont val="Calibri"/>
        <family val="2"/>
        <scheme val="minor"/>
      </rPr>
      <t>(Fund-of-funds tests are less stringent)</t>
    </r>
  </si>
  <si>
    <r>
      <t xml:space="preserve">Fund-of-funds tests 
</t>
    </r>
    <r>
      <rPr>
        <sz val="11"/>
        <color theme="1"/>
        <rFont val="Calibri"/>
        <family val="2"/>
        <scheme val="minor"/>
      </rPr>
      <t>(tests up to Geography section)</t>
    </r>
  </si>
  <si>
    <r>
      <t xml:space="preserve">Stand-alone tests 
</t>
    </r>
    <r>
      <rPr>
        <sz val="11"/>
        <color theme="1"/>
        <rFont val="Calibri"/>
        <family val="2"/>
        <scheme val="minor"/>
      </rPr>
      <t>(all tests)</t>
    </r>
  </si>
  <si>
    <t xml:space="preserve">Net Assets, Flows, &amp; Returns 
</t>
  </si>
  <si>
    <t>Net Assets, Flows &amp; Returns</t>
  </si>
  <si>
    <r>
      <rPr>
        <b/>
        <sz val="11"/>
        <color theme="1"/>
        <rFont val="Calibri"/>
        <family val="2"/>
        <scheme val="minor"/>
      </rPr>
      <t>Cash and equivalents</t>
    </r>
    <r>
      <rPr>
        <sz val="11"/>
        <color theme="1"/>
        <rFont val="Calibri"/>
        <family val="2"/>
        <scheme val="minor"/>
      </rPr>
      <t xml:space="preserve">
(CAD$ long -
inc. receivables)</t>
    </r>
  </si>
  <si>
    <r>
      <rPr>
        <b/>
        <sz val="11"/>
        <color theme="1"/>
        <rFont val="Calibri"/>
        <family val="2"/>
        <scheme val="minor"/>
      </rPr>
      <t>Cash and equivalents</t>
    </r>
    <r>
      <rPr>
        <sz val="11"/>
        <color theme="1"/>
        <rFont val="Calibri"/>
        <family val="2"/>
        <scheme val="minor"/>
      </rPr>
      <t xml:space="preserve">
(CAD$ short - inc. payables)</t>
    </r>
  </si>
  <si>
    <t>Cash and equivalents (CAD$ long - inc. receivables)</t>
  </si>
  <si>
    <t>Other (CAD$ long - ex. receivables)</t>
  </si>
  <si>
    <t>Cash and equivalents (CAD$ short - inc. payables)</t>
  </si>
  <si>
    <t>Other (CAD$ short ex. payables)</t>
  </si>
  <si>
    <t>percent (not percentage-point)</t>
  </si>
  <si>
    <t xml:space="preserve">This drop-down selection determines the number of questions to be answered. Fund of funds must have at least 50% of their total exposure in other funds. </t>
  </si>
  <si>
    <t>Fixed Income, Long</t>
  </si>
  <si>
    <t>Fixed Income, Other</t>
  </si>
  <si>
    <r>
      <t xml:space="preserve">For </t>
    </r>
    <r>
      <rPr>
        <b/>
        <sz val="11"/>
        <color theme="1"/>
        <rFont val="Calibri"/>
        <family val="2"/>
        <scheme val="minor"/>
      </rPr>
      <t>Stand-alone funds</t>
    </r>
    <r>
      <rPr>
        <sz val="11"/>
        <color theme="1"/>
        <rFont val="Calibri"/>
        <family val="2"/>
        <scheme val="minor"/>
      </rPr>
      <t xml:space="preserve"> please complete the entire survey (questions that are not relevant can be left blank). For </t>
    </r>
    <r>
      <rPr>
        <b/>
        <sz val="11"/>
        <color theme="1"/>
        <rFont val="Calibri"/>
        <family val="2"/>
        <scheme val="minor"/>
      </rPr>
      <t>Fund of funds</t>
    </r>
    <r>
      <rPr>
        <sz val="11"/>
        <color theme="1"/>
        <rFont val="Calibri"/>
        <family val="2"/>
        <scheme val="minor"/>
      </rPr>
      <t xml:space="preserve">, please complete every section up to and including </t>
    </r>
    <r>
      <rPr>
        <b/>
        <sz val="11"/>
        <color theme="1"/>
        <rFont val="Calibri"/>
        <family val="2"/>
        <scheme val="minor"/>
      </rPr>
      <t>Short - Geography</t>
    </r>
    <r>
      <rPr>
        <sz val="11"/>
        <color theme="1"/>
        <rFont val="Calibri"/>
        <family val="2"/>
        <scheme val="minor"/>
      </rPr>
      <t>.</t>
    </r>
  </si>
  <si>
    <r>
      <rPr>
        <b/>
        <sz val="11"/>
        <rFont val="Calibri"/>
        <family val="2"/>
        <scheme val="minor"/>
      </rPr>
      <t>Stand-alone funds</t>
    </r>
    <r>
      <rPr>
        <sz val="11"/>
        <rFont val="Calibri"/>
        <family val="2"/>
        <scheme val="minor"/>
      </rPr>
      <t xml:space="preserve"> should pass every validation test, while </t>
    </r>
    <r>
      <rPr>
        <b/>
        <sz val="11"/>
        <rFont val="Calibri"/>
        <family val="2"/>
        <scheme val="minor"/>
      </rPr>
      <t>Fund of funds</t>
    </r>
    <r>
      <rPr>
        <sz val="11"/>
        <rFont val="Calibri"/>
        <family val="2"/>
        <scheme val="minor"/>
      </rPr>
      <t xml:space="preserve"> must pass the Descriptive Fields, Net Asset Value and Geography tests. The first column, Validation, will say </t>
    </r>
    <r>
      <rPr>
        <b/>
        <sz val="11"/>
        <color rgb="FF00B050"/>
        <rFont val="Calibri"/>
        <family val="2"/>
        <scheme val="minor"/>
      </rPr>
      <t>Pass</t>
    </r>
    <r>
      <rPr>
        <sz val="11"/>
        <rFont val="Calibri"/>
        <family val="2"/>
        <scheme val="minor"/>
      </rPr>
      <t xml:space="preserve">, when every validation test is passed. Sections turn </t>
    </r>
    <r>
      <rPr>
        <b/>
        <sz val="11"/>
        <color theme="9"/>
        <rFont val="Calibri"/>
        <family val="2"/>
        <scheme val="minor"/>
      </rPr>
      <t>green</t>
    </r>
    <r>
      <rPr>
        <sz val="11"/>
        <rFont val="Calibri"/>
        <family val="2"/>
        <scheme val="minor"/>
      </rPr>
      <t xml:space="preserve"> when they pass validation or remain </t>
    </r>
    <r>
      <rPr>
        <b/>
        <sz val="11"/>
        <color theme="5" tint="-0.249977111117893"/>
        <rFont val="Calibri"/>
        <family val="2"/>
        <scheme val="minor"/>
      </rPr>
      <t>orange</t>
    </r>
    <r>
      <rPr>
        <sz val="11"/>
        <color theme="5" tint="-0.249977111117893"/>
        <rFont val="Calibri"/>
        <family val="2"/>
        <scheme val="minor"/>
      </rPr>
      <t xml:space="preserve"> </t>
    </r>
    <r>
      <rPr>
        <sz val="11"/>
        <rFont val="Calibri"/>
        <family val="2"/>
        <scheme val="minor"/>
      </rPr>
      <t xml:space="preserve">when they have failed. </t>
    </r>
  </si>
  <si>
    <r>
      <t xml:space="preserve">No text, dates or special characters (including brackets) in numeric fields.   If the column name (in row 3) ends in </t>
    </r>
    <r>
      <rPr>
        <b/>
        <sz val="11"/>
        <color theme="1"/>
        <rFont val="Calibri"/>
        <family val="2"/>
        <scheme val="minor"/>
      </rPr>
      <t>.pct</t>
    </r>
    <r>
      <rPr>
        <sz val="11"/>
        <color theme="1"/>
        <rFont val="Calibri"/>
        <family val="2"/>
        <scheme val="minor"/>
      </rPr>
      <t xml:space="preserve"> or </t>
    </r>
    <r>
      <rPr>
        <b/>
        <sz val="11"/>
        <color theme="1"/>
        <rFont val="Calibri"/>
        <family val="2"/>
        <scheme val="minor"/>
      </rPr>
      <t>.amt</t>
    </r>
    <r>
      <rPr>
        <sz val="11"/>
        <color theme="1"/>
        <rFont val="Calibri"/>
        <family val="2"/>
        <scheme val="minor"/>
      </rPr>
      <t xml:space="preserve">, it is a numeric field. Text belongs in description or comment boxes (if needed), the column code for description and comments boxes ends in </t>
    </r>
    <r>
      <rPr>
        <b/>
        <sz val="11"/>
        <color theme="1"/>
        <rFont val="Calibri"/>
        <family val="2"/>
        <scheme val="minor"/>
      </rPr>
      <t xml:space="preserve">.desc </t>
    </r>
    <r>
      <rPr>
        <sz val="11"/>
        <color theme="1"/>
        <rFont val="Calibri"/>
        <family val="2"/>
        <scheme val="minor"/>
      </rPr>
      <t xml:space="preserve">and </t>
    </r>
    <r>
      <rPr>
        <b/>
        <sz val="11"/>
        <color theme="1"/>
        <rFont val="Calibri"/>
        <family val="2"/>
        <scheme val="minor"/>
      </rPr>
      <t>.comment</t>
    </r>
    <r>
      <rPr>
        <sz val="11"/>
        <color theme="1"/>
        <rFont val="Calibri"/>
        <family val="2"/>
        <scheme val="minor"/>
      </rPr>
      <t xml:space="preserve"> respectively (in row 3).</t>
    </r>
    <r>
      <rPr>
        <b/>
        <sz val="11"/>
        <color theme="1"/>
        <rFont val="Calibri"/>
        <family val="2"/>
        <scheme val="minor"/>
      </rPr>
      <t xml:space="preserve">  </t>
    </r>
  </si>
  <si>
    <r>
      <t xml:space="preserve">Comment boxes should be used when the survey can't be completed properly. If a value is given to </t>
    </r>
    <r>
      <rPr>
        <b/>
        <sz val="11"/>
        <color theme="1"/>
        <rFont val="Calibri"/>
        <family val="2"/>
        <scheme val="minor"/>
      </rPr>
      <t xml:space="preserve">Other assets </t>
    </r>
    <r>
      <rPr>
        <sz val="11"/>
        <color theme="1"/>
        <rFont val="Calibri"/>
        <family val="2"/>
        <scheme val="minor"/>
      </rPr>
      <t xml:space="preserve">or </t>
    </r>
    <r>
      <rPr>
        <b/>
        <sz val="11"/>
        <color theme="1"/>
        <rFont val="Calibri"/>
        <family val="2"/>
        <scheme val="minor"/>
      </rPr>
      <t>Other derivatives</t>
    </r>
    <r>
      <rPr>
        <sz val="11"/>
        <color theme="1"/>
        <rFont val="Calibri"/>
        <family val="2"/>
        <scheme val="minor"/>
      </rPr>
      <t xml:space="preserve"> positions or </t>
    </r>
    <r>
      <rPr>
        <b/>
        <sz val="11"/>
        <color theme="1"/>
        <rFont val="Calibri"/>
        <family val="2"/>
        <scheme val="minor"/>
      </rPr>
      <t>Other institutional ownership</t>
    </r>
    <r>
      <rPr>
        <sz val="11"/>
        <color theme="1"/>
        <rFont val="Calibri"/>
        <family val="2"/>
        <scheme val="minor"/>
      </rPr>
      <t>, please describe them in the description box to the right (eg. real estate, infrastructure) and not in the numeric field itself.</t>
    </r>
  </si>
  <si>
    <t>Fees in related fund</t>
  </si>
  <si>
    <r>
      <rPr>
        <b/>
        <sz val="11"/>
        <color theme="1"/>
        <rFont val="Calibri"/>
        <family val="2"/>
        <scheme val="minor"/>
      </rPr>
      <t>Gross returns</t>
    </r>
    <r>
      <rPr>
        <sz val="11"/>
        <color theme="1"/>
        <rFont val="Calibri"/>
        <family val="2"/>
        <scheme val="minor"/>
      </rPr>
      <t xml:space="preserve">
(yearly %-  as of December 31, 2019)</t>
    </r>
  </si>
  <si>
    <r>
      <rPr>
        <b/>
        <sz val="11"/>
        <color theme="1"/>
        <rFont val="Calibri"/>
        <family val="2"/>
        <scheme val="minor"/>
      </rPr>
      <t>Net returns</t>
    </r>
    <r>
      <rPr>
        <sz val="11"/>
        <color theme="1"/>
        <rFont val="Calibri"/>
        <family val="2"/>
        <scheme val="minor"/>
      </rPr>
      <t xml:space="preserve">
(yearly %- as of December 31, 2019)</t>
    </r>
  </si>
  <si>
    <t>Gross returns (yearly % - as of December 31, 2019)</t>
  </si>
  <si>
    <t>Net returns (yearly % - as of December 31, 2019)</t>
  </si>
  <si>
    <r>
      <rPr>
        <b/>
        <sz val="11"/>
        <color theme="1"/>
        <rFont val="Calibri"/>
        <family val="2"/>
        <scheme val="minor"/>
      </rPr>
      <t xml:space="preserve">Unallocated cash 
</t>
    </r>
    <r>
      <rPr>
        <sz val="11"/>
        <color theme="1"/>
        <rFont val="Calibri"/>
        <family val="2"/>
        <scheme val="minor"/>
      </rPr>
      <t xml:space="preserve">
(CAD$ short  - residual, treasury, payables)</t>
    </r>
  </si>
  <si>
    <r>
      <rPr>
        <b/>
        <sz val="11"/>
        <color theme="1"/>
        <rFont val="Calibri"/>
        <family val="2"/>
        <scheme val="minor"/>
      </rPr>
      <t xml:space="preserve">Unallocated cash </t>
    </r>
    <r>
      <rPr>
        <sz val="11"/>
        <color theme="1"/>
        <rFont val="Calibri"/>
        <family val="2"/>
        <scheme val="minor"/>
      </rPr>
      <t xml:space="preserve">
(CAD$ long - residual, treasury, receivables)</t>
    </r>
  </si>
  <si>
    <t>Unallocated cash (CAD$ long - residual, treasury, receivables)</t>
  </si>
  <si>
    <t>Unallocated cash (CAD$ short  - residual, treasury, payables)</t>
  </si>
  <si>
    <t>Name of the organization/company, not an individual</t>
  </si>
  <si>
    <t>The fund's legal entity identifier (LEI),  a 20 character alpha-numeric identifier. Respond if you indicated "Yes" to LEI code.</t>
  </si>
  <si>
    <r>
      <t xml:space="preserve">Other 
institutions
</t>
    </r>
    <r>
      <rPr>
        <sz val="11"/>
        <color theme="1"/>
        <rFont val="Calibri"/>
        <family val="2"/>
        <scheme val="minor"/>
      </rPr>
      <t>(% of NAV, provide detail in next column)</t>
    </r>
  </si>
  <si>
    <r>
      <rPr>
        <b/>
        <sz val="11"/>
        <color theme="1"/>
        <rFont val="Calibri"/>
        <family val="2"/>
        <scheme val="minor"/>
      </rPr>
      <t xml:space="preserve">Other </t>
    </r>
    <r>
      <rPr>
        <sz val="11"/>
        <color theme="1"/>
        <rFont val="Calibri"/>
        <family val="2"/>
        <scheme val="minor"/>
      </rPr>
      <t xml:space="preserve">
(CAD$ short -gross notional, provide detail in next column)</t>
    </r>
  </si>
  <si>
    <r>
      <rPr>
        <b/>
        <sz val="11"/>
        <color theme="1"/>
        <rFont val="Calibri"/>
        <family val="2"/>
        <scheme val="minor"/>
      </rPr>
      <t xml:space="preserve">Other </t>
    </r>
    <r>
      <rPr>
        <sz val="11"/>
        <color theme="1"/>
        <rFont val="Calibri"/>
        <family val="2"/>
        <scheme val="minor"/>
      </rPr>
      <t xml:space="preserve">
(CAD$ long - gross notional, provide detail in next column)</t>
    </r>
  </si>
  <si>
    <r>
      <rPr>
        <b/>
        <sz val="11"/>
        <color theme="1"/>
        <rFont val="Calibri"/>
        <family val="2"/>
        <scheme val="minor"/>
      </rPr>
      <t>Other</t>
    </r>
    <r>
      <rPr>
        <sz val="11"/>
        <color theme="1"/>
        <rFont val="Calibri"/>
        <family val="2"/>
        <scheme val="minor"/>
      </rPr>
      <t xml:space="preserve"> 
(CAD$ short - ex. payables, provide detail in next column)</t>
    </r>
  </si>
  <si>
    <r>
      <rPr>
        <b/>
        <sz val="11"/>
        <color theme="1"/>
        <rFont val="Calibri"/>
        <family val="2"/>
        <scheme val="minor"/>
      </rPr>
      <t>Other</t>
    </r>
    <r>
      <rPr>
        <sz val="11"/>
        <color theme="1"/>
        <rFont val="Calibri"/>
        <family val="2"/>
        <scheme val="minor"/>
      </rPr>
      <t xml:space="preserve"> 
(CAD$ long - ex. receivables, provide detail in next column)</t>
    </r>
  </si>
  <si>
    <r>
      <t xml:space="preserve">Unique tracking code
</t>
    </r>
    <r>
      <rPr>
        <sz val="11"/>
        <color theme="1"/>
        <rFont val="Calibri"/>
        <family val="2"/>
        <scheme val="minor"/>
      </rPr>
      <t xml:space="preserve">
(alpha-numeric fund id, no spaces or NAs)</t>
    </r>
  </si>
  <si>
    <t>Unique tracking code (alpha-numeric fund id, no spaces or NAs)</t>
  </si>
  <si>
    <t>Ownership Residence 
(% of net assets - sum to 100)</t>
  </si>
  <si>
    <t>Ownership Type 
(% of net assets - sum to 100)</t>
  </si>
  <si>
    <t>Portfolio Liquidity 
(% of net assets - sum to 100)</t>
  </si>
  <si>
    <t>Investor Liquidity 
(% of net assets - sum to 100)</t>
  </si>
  <si>
    <t>Sum section to 100, % of net assets</t>
  </si>
  <si>
    <t xml:space="preserve">Sum section to 100, % of net assets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</si>
</sst>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3" formatCode="_-* #,##0.00_-;\-* #,##0.00_-;_-* &quot;-&quot;??_-;_-@_-"/>
    <numFmt numFmtId="164" formatCode="###,###"/>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sz val="11"/>
      <color rgb="FF000000"/>
      <name val="Calibri"/>
      <family val="2"/>
      <scheme val="minor"/>
    </font>
    <font>
      <b/>
      <sz val="11"/>
      <color rgb="FFFF0000"/>
      <name val="Calibri"/>
      <family val="2"/>
      <scheme val="minor"/>
    </font>
    <font>
      <b/>
      <sz val="24"/>
      <color rgb="FFFF0000"/>
      <name val="Calibri"/>
      <family val="2"/>
      <scheme val="minor"/>
    </font>
    <font>
      <sz val="12"/>
      <color rgb="FFFF0000"/>
      <name val="Calibri"/>
      <family val="2"/>
      <scheme val="minor"/>
    </font>
    <font>
      <sz val="12"/>
      <name val="Calibri"/>
      <family val="2"/>
      <scheme val="minor"/>
    </font>
    <font>
      <b/>
      <u/>
      <sz val="12"/>
      <name val="Calibri"/>
      <family val="2"/>
      <scheme val="minor"/>
    </font>
    <font>
      <b/>
      <sz val="12"/>
      <name val="Calibri"/>
      <family val="2"/>
      <scheme val="minor"/>
    </font>
    <font>
      <sz val="11"/>
      <name val="Calibri"/>
      <family val="2"/>
      <scheme val="minor"/>
    </font>
    <font>
      <b/>
      <sz val="11"/>
      <name val="Calibri"/>
      <family val="2"/>
      <scheme val="minor"/>
    </font>
    <font>
      <b/>
      <sz val="11"/>
      <color rgb="FF00B050"/>
      <name val="Calibri"/>
      <family val="2"/>
      <scheme val="minor"/>
    </font>
    <font>
      <u/>
      <sz val="11"/>
      <color theme="10"/>
      <name val="Calibri"/>
      <family val="2"/>
      <scheme val="minor"/>
    </font>
    <font>
      <sz val="14"/>
      <name val="Calibri"/>
      <family val="2"/>
      <scheme val="minor"/>
    </font>
    <font>
      <b/>
      <sz val="14"/>
      <name val="Calibri"/>
      <family val="2"/>
      <scheme val="minor"/>
    </font>
    <font>
      <b/>
      <sz val="20"/>
      <color rgb="FFFF0000"/>
      <name val="Calibri"/>
      <family val="2"/>
      <scheme val="minor"/>
    </font>
    <font>
      <b/>
      <sz val="11"/>
      <color theme="9"/>
      <name val="Calibri"/>
      <family val="2"/>
      <scheme val="minor"/>
    </font>
    <font>
      <sz val="24"/>
      <color rgb="FFFF0000"/>
      <name val="Calibri"/>
      <family val="2"/>
      <scheme val="minor"/>
    </font>
    <font>
      <b/>
      <sz val="11"/>
      <color theme="5" tint="-0.249977111117893"/>
      <name val="Calibri"/>
      <family val="2"/>
      <scheme val="minor"/>
    </font>
    <font>
      <sz val="11"/>
      <color theme="5" tint="-0.249977111117893"/>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theme="5" tint="0.59999389629810485"/>
        <bgColor indexed="64"/>
      </patternFill>
    </fill>
    <fill>
      <patternFill patternType="solid">
        <fgColor rgb="FFFF9999"/>
        <bgColor indexed="64"/>
      </patternFill>
    </fill>
    <fill>
      <patternFill patternType="solid">
        <fgColor rgb="FFFFCC66"/>
        <bgColor indexed="64"/>
      </patternFill>
    </fill>
    <fill>
      <patternFill patternType="solid">
        <fgColor theme="9" tint="0.39997558519241921"/>
        <bgColor indexed="64"/>
      </patternFill>
    </fill>
  </fills>
  <borders count="10">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0" fontId="16"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40">
    <xf numFmtId="0" fontId="0" fillId="0" borderId="0" xfId="0"/>
    <xf numFmtId="0" fontId="0" fillId="0" borderId="0" xfId="0" applyNumberFormat="1"/>
    <xf numFmtId="0" fontId="0" fillId="0" borderId="0" xfId="0" applyFill="1"/>
    <xf numFmtId="0" fontId="4" fillId="0" borderId="0" xfId="0" applyFont="1" applyAlignment="1" applyProtection="1">
      <alignment horizontal="left" vertical="top" indent="2"/>
      <protection hidden="1"/>
    </xf>
    <xf numFmtId="0" fontId="4" fillId="0" borderId="0" xfId="0" applyFont="1" applyProtection="1">
      <protection hidden="1"/>
    </xf>
    <xf numFmtId="0" fontId="0" fillId="0" borderId="0" xfId="0" applyAlignment="1">
      <alignment wrapText="1"/>
    </xf>
    <xf numFmtId="0" fontId="0" fillId="0" borderId="0" xfId="0" applyFill="1" applyAlignment="1"/>
    <xf numFmtId="0" fontId="0" fillId="0" borderId="0" xfId="0" applyFill="1" applyBorder="1" applyAlignment="1"/>
    <xf numFmtId="0" fontId="0" fillId="0" borderId="0" xfId="0" applyFill="1" applyAlignment="1" applyProtection="1">
      <protection locked="0"/>
    </xf>
    <xf numFmtId="0" fontId="0" fillId="0" borderId="0" xfId="0" applyFill="1" applyBorder="1" applyAlignment="1" applyProtection="1">
      <protection locked="0"/>
    </xf>
    <xf numFmtId="0" fontId="5" fillId="0" borderId="0" xfId="0" applyFont="1"/>
    <xf numFmtId="0" fontId="9" fillId="0" borderId="0" xfId="0" applyFont="1" applyBorder="1" applyAlignment="1" applyProtection="1">
      <alignment vertical="top" wrapText="1"/>
    </xf>
    <xf numFmtId="0" fontId="13" fillId="0" borderId="0" xfId="0" applyFont="1"/>
    <xf numFmtId="0" fontId="0" fillId="0" borderId="0" xfId="0" applyAlignment="1">
      <alignment horizontal="left" vertical="top" wrapText="1"/>
    </xf>
    <xf numFmtId="49" fontId="0" fillId="0" borderId="0" xfId="0" applyNumberFormat="1" applyFill="1" applyAlignment="1" applyProtection="1">
      <protection locked="0"/>
    </xf>
    <xf numFmtId="0" fontId="0" fillId="3" borderId="0" xfId="0" applyNumberFormat="1" applyFill="1"/>
    <xf numFmtId="0" fontId="0" fillId="0" borderId="0" xfId="0" applyAlignment="1">
      <alignment vertical="top"/>
    </xf>
    <xf numFmtId="0" fontId="0" fillId="0" borderId="0" xfId="0" applyAlignment="1">
      <alignment vertical="top" wrapText="1"/>
    </xf>
    <xf numFmtId="0" fontId="4" fillId="0" borderId="0" xfId="0" applyFont="1" applyAlignment="1" applyProtection="1">
      <alignment horizontal="left" vertical="top"/>
      <protection hidden="1"/>
    </xf>
    <xf numFmtId="0" fontId="6" fillId="0" borderId="0" xfId="0" applyFont="1" applyFill="1" applyBorder="1" applyAlignment="1" applyProtection="1">
      <alignment horizontal="left" vertical="center" wrapText="1"/>
    </xf>
    <xf numFmtId="0" fontId="0" fillId="0" borderId="0" xfId="0" applyAlignment="1">
      <alignment horizontal="left" vertical="center"/>
    </xf>
    <xf numFmtId="0" fontId="0" fillId="0" borderId="0" xfId="0" applyFill="1" applyAlignment="1" applyProtection="1">
      <alignment horizontal="left" vertical="center"/>
      <protection locked="0"/>
    </xf>
    <xf numFmtId="0" fontId="0" fillId="0" borderId="0" xfId="0" applyBorder="1" applyAlignment="1">
      <alignment horizontal="left" vertical="center" wrapText="1"/>
    </xf>
    <xf numFmtId="0" fontId="0" fillId="0" borderId="0" xfId="0" applyFill="1" applyBorder="1" applyAlignment="1">
      <alignment vertical="top"/>
    </xf>
    <xf numFmtId="0" fontId="0" fillId="0" borderId="0" xfId="0" applyFont="1" applyFill="1" applyBorder="1" applyAlignment="1">
      <alignment horizontal="left" vertical="top"/>
    </xf>
    <xf numFmtId="0" fontId="0" fillId="0" borderId="3" xfId="0" applyFont="1" applyFill="1" applyBorder="1" applyAlignment="1">
      <alignment vertical="top" wrapText="1"/>
    </xf>
    <xf numFmtId="0" fontId="2" fillId="0" borderId="3" xfId="0" applyFont="1" applyFill="1" applyBorder="1" applyAlignment="1" applyProtection="1">
      <alignment vertical="top" wrapText="1"/>
      <protection locked="0"/>
    </xf>
    <xf numFmtId="0" fontId="2" fillId="0" borderId="3" xfId="0" applyFont="1" applyFill="1" applyBorder="1" applyAlignment="1">
      <alignment vertical="top" wrapText="1"/>
    </xf>
    <xf numFmtId="49" fontId="2" fillId="0" borderId="3" xfId="0" applyNumberFormat="1" applyFont="1" applyFill="1" applyBorder="1" applyAlignment="1" applyProtection="1">
      <alignment vertical="top" wrapText="1"/>
      <protection locked="0"/>
    </xf>
    <xf numFmtId="0" fontId="0" fillId="0" borderId="3" xfId="0" applyFont="1" applyFill="1" applyBorder="1" applyAlignment="1" applyProtection="1">
      <alignment vertical="top" wrapText="1"/>
      <protection locked="0"/>
    </xf>
    <xf numFmtId="0" fontId="0" fillId="0" borderId="2" xfId="0" applyFont="1" applyFill="1" applyBorder="1" applyAlignment="1">
      <alignment vertical="top" wrapText="1"/>
    </xf>
    <xf numFmtId="0" fontId="0" fillId="0" borderId="7" xfId="0" applyFill="1" applyBorder="1" applyAlignment="1"/>
    <xf numFmtId="0" fontId="0" fillId="0" borderId="8" xfId="0" applyFill="1" applyBorder="1" applyAlignment="1"/>
    <xf numFmtId="0" fontId="0" fillId="0" borderId="4" xfId="0" applyFont="1" applyFill="1" applyBorder="1" applyAlignment="1">
      <alignment vertical="top" wrapText="1"/>
    </xf>
    <xf numFmtId="0" fontId="0" fillId="0" borderId="7" xfId="0" applyFill="1" applyBorder="1" applyAlignment="1" applyProtection="1">
      <protection locked="0"/>
    </xf>
    <xf numFmtId="0" fontId="0" fillId="0" borderId="2" xfId="0" applyFont="1" applyFill="1" applyBorder="1" applyAlignment="1" applyProtection="1">
      <alignment vertical="top" wrapText="1"/>
      <protection locked="0"/>
    </xf>
    <xf numFmtId="164" fontId="0" fillId="0" borderId="0" xfId="1" applyNumberFormat="1" applyFont="1" applyAlignment="1">
      <alignment horizontal="left" vertical="center"/>
    </xf>
    <xf numFmtId="164" fontId="0" fillId="0" borderId="0" xfId="1" applyNumberFormat="1" applyFont="1" applyFill="1" applyAlignment="1" applyProtection="1">
      <alignment horizontal="left" vertical="center"/>
      <protection locked="0"/>
    </xf>
    <xf numFmtId="0" fontId="0" fillId="0" borderId="0" xfId="0" applyFont="1" applyFill="1" applyAlignment="1">
      <alignment horizontal="left" vertical="center"/>
    </xf>
    <xf numFmtId="0" fontId="3" fillId="0" borderId="0" xfId="0" applyFont="1" applyAlignment="1" applyProtection="1">
      <alignment horizontal="left" vertical="top"/>
      <protection hidden="1"/>
    </xf>
    <xf numFmtId="0" fontId="2" fillId="0" borderId="0" xfId="0" applyFont="1" applyBorder="1"/>
    <xf numFmtId="0" fontId="0" fillId="0" borderId="4" xfId="0" applyFill="1" applyBorder="1" applyAlignment="1">
      <alignment vertical="top" wrapText="1"/>
    </xf>
    <xf numFmtId="0" fontId="0" fillId="0" borderId="8" xfId="0" applyFill="1" applyBorder="1" applyAlignment="1" applyProtection="1">
      <protection locked="0"/>
    </xf>
    <xf numFmtId="0" fontId="0" fillId="0" borderId="0" xfId="0" applyFont="1" applyFill="1" applyBorder="1" applyAlignment="1">
      <alignment vertical="top" wrapText="1"/>
    </xf>
    <xf numFmtId="49" fontId="0" fillId="0" borderId="0" xfId="0" applyNumberFormat="1" applyFill="1" applyBorder="1" applyAlignment="1" applyProtection="1">
      <protection locked="0"/>
    </xf>
    <xf numFmtId="14" fontId="0" fillId="0" borderId="0" xfId="0" applyNumberFormat="1" applyFill="1" applyBorder="1" applyAlignment="1" applyProtection="1">
      <protection locked="0"/>
    </xf>
    <xf numFmtId="0" fontId="2" fillId="0" borderId="0" xfId="0" applyFont="1" applyFill="1" applyAlignment="1" applyProtection="1">
      <alignment horizontal="left" vertical="top"/>
      <protection locked="0"/>
    </xf>
    <xf numFmtId="0" fontId="0" fillId="6" borderId="0" xfId="0" applyFill="1" applyAlignment="1" applyProtection="1">
      <protection locked="0"/>
    </xf>
    <xf numFmtId="0" fontId="0" fillId="6" borderId="0" xfId="0" applyFill="1" applyBorder="1" applyAlignment="1" applyProtection="1">
      <protection locked="0"/>
    </xf>
    <xf numFmtId="0" fontId="0" fillId="6" borderId="7" xfId="0" applyFill="1" applyBorder="1" applyAlignment="1" applyProtection="1">
      <protection locked="0"/>
    </xf>
    <xf numFmtId="0" fontId="0" fillId="0" borderId="5" xfId="0" applyFill="1" applyBorder="1" applyAlignment="1" applyProtection="1">
      <protection locked="0"/>
    </xf>
    <xf numFmtId="0" fontId="0" fillId="0" borderId="6" xfId="0" applyFill="1" applyBorder="1"/>
    <xf numFmtId="0" fontId="0" fillId="5" borderId="0" xfId="0" applyFill="1" applyAlignment="1"/>
    <xf numFmtId="0" fontId="0" fillId="7" borderId="7" xfId="0" applyFill="1" applyBorder="1" applyAlignment="1" applyProtection="1">
      <protection locked="0"/>
    </xf>
    <xf numFmtId="0" fontId="0" fillId="7" borderId="0" xfId="0" applyFill="1" applyBorder="1" applyAlignment="1" applyProtection="1">
      <protection locked="0"/>
    </xf>
    <xf numFmtId="0" fontId="17" fillId="0" borderId="0" xfId="0" applyFont="1"/>
    <xf numFmtId="9" fontId="0" fillId="6" borderId="0" xfId="4" applyFont="1" applyFill="1" applyAlignment="1" applyProtection="1">
      <protection locked="0"/>
    </xf>
    <xf numFmtId="0" fontId="2" fillId="0" borderId="0" xfId="0" applyNumberFormat="1" applyFont="1" applyFill="1" applyAlignment="1">
      <alignment horizontal="left" vertical="top" wrapText="1"/>
    </xf>
    <xf numFmtId="0" fontId="2" fillId="0" borderId="7" xfId="0" applyNumberFormat="1" applyFont="1" applyFill="1" applyBorder="1" applyAlignment="1">
      <alignment horizontal="left" vertical="top" wrapText="1"/>
    </xf>
    <xf numFmtId="0" fontId="2" fillId="0" borderId="8" xfId="1" applyNumberFormat="1" applyFont="1" applyFill="1" applyBorder="1" applyAlignment="1">
      <alignment horizontal="left" vertical="top" wrapText="1"/>
    </xf>
    <xf numFmtId="0" fontId="2" fillId="0" borderId="0" xfId="1" applyNumberFormat="1" applyFont="1" applyFill="1" applyAlignment="1">
      <alignment horizontal="left" vertical="top" wrapText="1"/>
    </xf>
    <xf numFmtId="0" fontId="2" fillId="0" borderId="0" xfId="0" applyNumberFormat="1" applyFont="1" applyFill="1" applyBorder="1" applyAlignment="1">
      <alignment horizontal="left" vertical="top" wrapText="1"/>
    </xf>
    <xf numFmtId="0" fontId="2" fillId="0" borderId="8" xfId="0" applyNumberFormat="1" applyFont="1" applyFill="1" applyBorder="1" applyAlignment="1">
      <alignment horizontal="left" vertical="top" wrapText="1"/>
    </xf>
    <xf numFmtId="0" fontId="2" fillId="0" borderId="0" xfId="1" applyNumberFormat="1" applyFont="1" applyFill="1" applyBorder="1" applyAlignment="1">
      <alignment horizontal="left" vertical="top" wrapText="1"/>
    </xf>
    <xf numFmtId="0" fontId="2" fillId="0" borderId="0" xfId="0" applyFont="1" applyFill="1" applyAlignment="1">
      <alignment wrapText="1"/>
    </xf>
    <xf numFmtId="0" fontId="18" fillId="0" borderId="0" xfId="0" applyFont="1" applyAlignment="1">
      <alignment horizontal="center" vertical="center" wrapText="1"/>
    </xf>
    <xf numFmtId="0" fontId="2" fillId="0" borderId="2" xfId="0" applyFont="1" applyFill="1" applyBorder="1" applyAlignment="1" applyProtection="1">
      <alignment vertical="top" wrapText="1"/>
      <protection locked="0"/>
    </xf>
    <xf numFmtId="0" fontId="8" fillId="0" borderId="0" xfId="0" applyFont="1" applyAlignment="1">
      <alignment vertical="center"/>
    </xf>
    <xf numFmtId="0" fontId="19" fillId="0" borderId="0" xfId="0" applyFont="1" applyAlignment="1">
      <alignment vertical="center"/>
    </xf>
    <xf numFmtId="0" fontId="2" fillId="0" borderId="2" xfId="0" applyFont="1" applyFill="1" applyBorder="1" applyAlignment="1">
      <alignment vertical="top" wrapText="1"/>
    </xf>
    <xf numFmtId="0" fontId="0" fillId="0" borderId="4" xfId="0" applyFont="1" applyFill="1" applyBorder="1" applyAlignment="1" applyProtection="1">
      <alignment vertical="top" wrapText="1"/>
      <protection locked="0"/>
    </xf>
    <xf numFmtId="0" fontId="0" fillId="2" borderId="0" xfId="0" applyFill="1" applyAlignment="1" applyProtection="1">
      <protection locked="0"/>
    </xf>
    <xf numFmtId="0" fontId="0" fillId="2" borderId="8" xfId="0" applyFill="1" applyBorder="1" applyAlignment="1" applyProtection="1">
      <protection locked="0"/>
    </xf>
    <xf numFmtId="14" fontId="0" fillId="0" borderId="0" xfId="1" applyNumberFormat="1" applyFont="1" applyFill="1" applyAlignment="1" applyProtection="1">
      <alignment horizontal="left" vertical="center"/>
      <protection locked="0"/>
    </xf>
    <xf numFmtId="14" fontId="0" fillId="6" borderId="0" xfId="0" applyNumberFormat="1" applyFill="1" applyAlignment="1" applyProtection="1">
      <protection locked="0"/>
    </xf>
    <xf numFmtId="0" fontId="0" fillId="0" borderId="0" xfId="0" applyFill="1" applyAlignment="1">
      <alignment horizontal="left" wrapText="1"/>
    </xf>
    <xf numFmtId="0" fontId="0" fillId="0" borderId="0" xfId="0" applyFill="1" applyAlignment="1">
      <alignment horizontal="left" vertical="center"/>
    </xf>
    <xf numFmtId="164" fontId="0" fillId="0" borderId="0" xfId="1" applyNumberFormat="1" applyFont="1" applyFill="1" applyAlignment="1">
      <alignment horizontal="left" vertical="center"/>
    </xf>
    <xf numFmtId="0" fontId="0" fillId="0" borderId="0" xfId="0" applyFill="1" applyBorder="1" applyAlignment="1">
      <alignment horizontal="left" vertical="center" wrapText="1"/>
    </xf>
    <xf numFmtId="0" fontId="0" fillId="0" borderId="0" xfId="0" applyFill="1" applyAlignment="1">
      <alignment horizontal="left" vertical="top"/>
    </xf>
    <xf numFmtId="0" fontId="16" fillId="0" borderId="0" xfId="2" applyFill="1" applyAlignment="1">
      <alignment horizontal="left" vertical="top"/>
    </xf>
    <xf numFmtId="0" fontId="0" fillId="0" borderId="0" xfId="0" applyFill="1" applyBorder="1" applyAlignment="1">
      <alignment horizontal="left" vertical="center"/>
    </xf>
    <xf numFmtId="0" fontId="0" fillId="0" borderId="0" xfId="0" applyFill="1" applyAlignment="1">
      <alignment horizontal="left" vertical="center" wrapText="1"/>
    </xf>
    <xf numFmtId="0" fontId="16" fillId="0" borderId="0" xfId="2" applyFill="1"/>
    <xf numFmtId="14" fontId="0" fillId="0" borderId="0" xfId="1" applyNumberFormat="1" applyFont="1" applyFill="1" applyAlignment="1">
      <alignment horizontal="left" vertical="center"/>
    </xf>
    <xf numFmtId="0" fontId="0" fillId="0" borderId="0" xfId="0" applyFill="1" applyAlignment="1">
      <alignment vertical="top" wrapText="1"/>
    </xf>
    <xf numFmtId="0" fontId="2" fillId="0" borderId="9" xfId="0" applyFont="1" applyFill="1" applyBorder="1" applyAlignment="1">
      <alignment vertical="top" wrapText="1"/>
    </xf>
    <xf numFmtId="0" fontId="0" fillId="0" borderId="1" xfId="0" applyFill="1" applyBorder="1" applyAlignment="1"/>
    <xf numFmtId="0" fontId="0" fillId="0" borderId="1" xfId="0" applyFill="1" applyBorder="1" applyAlignment="1" applyProtection="1">
      <protection locked="0"/>
    </xf>
    <xf numFmtId="0" fontId="2" fillId="0" borderId="0" xfId="1" applyNumberFormat="1" applyFont="1" applyFill="1" applyBorder="1" applyAlignment="1">
      <alignment horizontal="right" vertical="top" wrapText="1"/>
    </xf>
    <xf numFmtId="0" fontId="2" fillId="0" borderId="0" xfId="1" applyNumberFormat="1" applyFont="1" applyFill="1" applyBorder="1" applyAlignment="1">
      <alignment horizontal="center" vertical="top" wrapText="1"/>
    </xf>
    <xf numFmtId="0" fontId="0" fillId="0" borderId="0" xfId="0" applyNumberFormat="1" applyFill="1"/>
    <xf numFmtId="0" fontId="0" fillId="0" borderId="0" xfId="1" applyNumberFormat="1" applyFont="1" applyFill="1"/>
    <xf numFmtId="0" fontId="0" fillId="0" borderId="0" xfId="1" applyNumberFormat="1" applyFont="1" applyFill="1" applyAlignment="1">
      <alignment horizontal="right"/>
    </xf>
    <xf numFmtId="0" fontId="21" fillId="0" borderId="0" xfId="0" applyNumberFormat="1" applyFont="1" applyFill="1"/>
    <xf numFmtId="0" fontId="0" fillId="0" borderId="0" xfId="0" applyFill="1" applyBorder="1" applyAlignment="1">
      <alignment horizontal="left" vertical="top" wrapText="1"/>
    </xf>
    <xf numFmtId="0" fontId="13" fillId="0" borderId="0" xfId="0" applyFont="1" applyFill="1" applyAlignment="1">
      <alignment vertical="top" wrapText="1"/>
    </xf>
    <xf numFmtId="0" fontId="2" fillId="0" borderId="0" xfId="0" applyFont="1" applyFill="1" applyBorder="1" applyAlignment="1">
      <alignment horizontal="left" vertical="top" wrapText="1"/>
    </xf>
    <xf numFmtId="0" fontId="2" fillId="0" borderId="8" xfId="0" applyFont="1" applyFill="1" applyBorder="1" applyAlignment="1">
      <alignment horizontal="left" vertical="top" wrapText="1"/>
    </xf>
    <xf numFmtId="0" fontId="18" fillId="0" borderId="0" xfId="0" applyFont="1" applyFill="1" applyAlignment="1">
      <alignment vertical="center" wrapText="1"/>
    </xf>
    <xf numFmtId="0" fontId="0" fillId="0" borderId="7" xfId="0" applyNumberFormat="1" applyFill="1" applyBorder="1"/>
    <xf numFmtId="0" fontId="0" fillId="0" borderId="0" xfId="0" applyFill="1" applyBorder="1"/>
    <xf numFmtId="0" fontId="0" fillId="0" borderId="8" xfId="0" applyFill="1" applyBorder="1"/>
    <xf numFmtId="0" fontId="0" fillId="0" borderId="8" xfId="1" applyNumberFormat="1" applyFont="1" applyFill="1" applyBorder="1" applyAlignment="1">
      <alignment horizontal="right"/>
    </xf>
    <xf numFmtId="0" fontId="0" fillId="0" borderId="0" xfId="4" applyNumberFormat="1" applyFont="1" applyFill="1" applyBorder="1" applyAlignment="1">
      <alignment horizontal="right"/>
    </xf>
    <xf numFmtId="0" fontId="0" fillId="0" borderId="0" xfId="1" applyNumberFormat="1" applyFont="1" applyFill="1" applyBorder="1" applyAlignment="1">
      <alignment horizontal="right"/>
    </xf>
    <xf numFmtId="0" fontId="0" fillId="0" borderId="8" xfId="1" applyNumberFormat="1" applyFont="1" applyFill="1" applyBorder="1"/>
    <xf numFmtId="9" fontId="0" fillId="0" borderId="0" xfId="4" applyFont="1" applyFill="1" applyBorder="1"/>
    <xf numFmtId="9" fontId="0" fillId="0" borderId="8" xfId="4" applyFont="1" applyFill="1" applyBorder="1"/>
    <xf numFmtId="0" fontId="0" fillId="0" borderId="0" xfId="0" applyNumberFormat="1" applyFill="1" applyAlignment="1">
      <alignment horizontal="right"/>
    </xf>
    <xf numFmtId="0" fontId="0" fillId="0" borderId="0" xfId="1" applyNumberFormat="1" applyFont="1" applyFill="1" applyBorder="1"/>
    <xf numFmtId="0" fontId="0" fillId="0" borderId="0" xfId="0" applyNumberFormat="1" applyFill="1" applyBorder="1" applyAlignment="1">
      <alignment horizontal="right"/>
    </xf>
    <xf numFmtId="0" fontId="0" fillId="0" borderId="8" xfId="0" applyNumberFormat="1" applyFill="1" applyBorder="1"/>
    <xf numFmtId="0" fontId="0" fillId="0" borderId="0" xfId="0" applyNumberFormat="1" applyFill="1" applyBorder="1"/>
    <xf numFmtId="0" fontId="0" fillId="2" borderId="0" xfId="0" applyFill="1" applyBorder="1" applyAlignment="1" applyProtection="1">
      <protection locked="0"/>
    </xf>
    <xf numFmtId="6" fontId="0" fillId="0" borderId="0" xfId="0" applyNumberFormat="1" applyFill="1" applyAlignment="1" applyProtection="1">
      <protection locked="0"/>
    </xf>
    <xf numFmtId="6" fontId="0" fillId="6" borderId="0" xfId="1" applyNumberFormat="1" applyFont="1" applyFill="1" applyAlignment="1" applyProtection="1">
      <protection locked="0"/>
    </xf>
    <xf numFmtId="0" fontId="0" fillId="0" borderId="0" xfId="0" applyFont="1" applyAlignment="1" applyProtection="1">
      <alignment horizontal="left" vertical="top"/>
      <protection hidden="1"/>
    </xf>
    <xf numFmtId="0" fontId="0" fillId="0" borderId="0" xfId="0" applyFont="1"/>
    <xf numFmtId="0" fontId="0" fillId="0" borderId="0" xfId="0" applyFill="1" applyAlignment="1" applyProtection="1">
      <alignment horizontal="left" vertical="top"/>
      <protection locked="0"/>
    </xf>
    <xf numFmtId="0" fontId="6" fillId="0" borderId="0" xfId="0" applyFont="1" applyFill="1" applyBorder="1" applyAlignment="1" applyProtection="1">
      <alignment horizontal="left" vertical="top" wrapText="1"/>
    </xf>
    <xf numFmtId="0" fontId="2" fillId="0" borderId="0" xfId="0" applyFont="1" applyFill="1" applyAlignment="1">
      <alignment horizontal="left" vertical="center"/>
    </xf>
    <xf numFmtId="0" fontId="0" fillId="0" borderId="2" xfId="0" applyFont="1" applyFill="1" applyBorder="1" applyAlignment="1">
      <alignment vertical="center"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xf>
    <xf numFmtId="0" fontId="2" fillId="0" borderId="4" xfId="0" applyFont="1" applyFill="1" applyBorder="1" applyAlignment="1">
      <alignment horizontal="center" vertical="top"/>
    </xf>
    <xf numFmtId="0" fontId="2" fillId="0" borderId="2" xfId="0" applyFont="1" applyFill="1" applyBorder="1" applyAlignment="1" applyProtection="1">
      <alignment horizontal="center" vertical="top" wrapText="1"/>
      <protection locked="0"/>
    </xf>
    <xf numFmtId="0" fontId="2" fillId="0" borderId="3" xfId="0" applyFont="1" applyFill="1" applyBorder="1" applyAlignment="1" applyProtection="1">
      <alignment horizontal="center" vertical="top"/>
      <protection locked="0"/>
    </xf>
    <xf numFmtId="0" fontId="2" fillId="0" borderId="4" xfId="0" applyFont="1" applyFill="1" applyBorder="1" applyAlignment="1" applyProtection="1">
      <alignment horizontal="center" vertical="top"/>
      <protection locked="0"/>
    </xf>
    <xf numFmtId="0" fontId="3" fillId="0" borderId="3" xfId="0" applyFont="1" applyFill="1" applyBorder="1" applyAlignment="1">
      <alignment horizontal="center" vertical="top"/>
    </xf>
    <xf numFmtId="0" fontId="2" fillId="0" borderId="3" xfId="0" applyFont="1" applyFill="1" applyBorder="1" applyAlignment="1">
      <alignment horizontal="center" vertical="top" wrapText="1"/>
    </xf>
    <xf numFmtId="0" fontId="3" fillId="0" borderId="2" xfId="0" applyFont="1" applyFill="1" applyBorder="1" applyAlignment="1">
      <alignment horizontal="center" vertical="top"/>
    </xf>
    <xf numFmtId="0" fontId="3" fillId="0" borderId="4" xfId="0" applyFont="1" applyFill="1" applyBorder="1" applyAlignment="1">
      <alignment horizontal="center" vertical="top"/>
    </xf>
    <xf numFmtId="0" fontId="18" fillId="0" borderId="0" xfId="0" applyFont="1" applyAlignment="1">
      <alignment horizontal="center" vertical="center" wrapText="1"/>
    </xf>
    <xf numFmtId="0" fontId="18" fillId="0" borderId="0" xfId="0" applyFont="1" applyBorder="1" applyAlignment="1">
      <alignment horizontal="center" vertical="center" wrapText="1"/>
    </xf>
    <xf numFmtId="0" fontId="18" fillId="0" borderId="7"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0" xfId="0" applyFont="1" applyFill="1" applyAlignment="1">
      <alignment horizontal="center" vertical="center" wrapText="1"/>
    </xf>
    <xf numFmtId="0" fontId="10" fillId="4" borderId="0" xfId="0" applyFont="1" applyFill="1" applyBorder="1" applyAlignment="1" applyProtection="1">
      <alignment horizontal="left" vertical="top" wrapText="1"/>
    </xf>
  </cellXfs>
  <cellStyles count="5">
    <cellStyle name="Comma" xfId="1" builtinId="3"/>
    <cellStyle name="Comma 2" xfId="3" xr:uid="{F15A58E0-025A-4D1D-A065-7365E3B197E5}"/>
    <cellStyle name="Hyperlink" xfId="2" builtinId="8"/>
    <cellStyle name="Normal" xfId="0" builtinId="0"/>
    <cellStyle name="Percent" xfId="4" builtinId="5"/>
  </cellStyles>
  <dxfs count="31">
    <dxf>
      <fill>
        <patternFill patternType="none">
          <fgColor indexed="64"/>
          <bgColor indexed="65"/>
        </patternFill>
      </fill>
      <alignment horizontal="left" vertical="center" textRotation="0" wrapText="1"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alignment horizontal="left" vertical="center" textRotation="0" wrapText="0" indent="0" justifyLastLine="0" shrinkToFit="0" readingOrder="0"/>
    </dxf>
    <dxf>
      <fill>
        <patternFill>
          <bgColor rgb="FFFF9999"/>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rgb="FFFFC000"/>
        </patternFill>
      </fill>
    </dxf>
    <dxf>
      <fill>
        <patternFill>
          <bgColor theme="9" tint="0.39994506668294322"/>
        </patternFill>
      </fill>
    </dxf>
    <dxf>
      <fill>
        <patternFill>
          <bgColor rgb="FFFFFF9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2" tint="-0.499984740745262"/>
        </patternFill>
      </fill>
    </dxf>
    <dxf>
      <fill>
        <patternFill>
          <bgColor rgb="FF00FF99"/>
        </patternFill>
      </fill>
    </dxf>
  </dxfs>
  <tableStyles count="0" defaultTableStyle="TableStyleMedium2" defaultPivotStyle="PivotStyleLight16"/>
  <colors>
    <mruColors>
      <color rgb="FFFFFF99"/>
      <color rgb="FFFF9999"/>
      <color rgb="FFFFCC66"/>
      <color rgb="FF00FF99"/>
      <color rgb="FFCCFFCC"/>
      <color rgb="FF99FF66"/>
      <color rgb="FFCCFF99"/>
      <color rgb="FFFFFFCC"/>
      <color rgb="FF99FF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D1661B5-ED8C-4CFB-92CE-3EF7EB2142C9}" name="Table3" displayName="Table3" ref="A1:K135" totalsRowShown="0" headerRowDxfId="12" dataDxfId="11">
  <tableColumns count="11">
    <tableColumn id="1" xr3:uid="{81A1FC4A-C868-4BEA-96B6-B4948D04250D}" name="Name" dataDxfId="10"/>
    <tableColumn id="2" xr3:uid="{016E7552-F1D9-477A-A4E4-655522275BCC}" name="Section" dataDxfId="9"/>
    <tableColumn id="3" xr3:uid="{AC3E2888-E27E-4266-B008-C14BB956BA45}" name="Code (row 3)" dataDxfId="8"/>
    <tableColumn id="4" xr3:uid="{7C2EF707-32F2-4513-8624-F16DD1058143}" name="Data Type" dataDxfId="7"/>
    <tableColumn id="5" xr3:uid="{B99BEC9B-6008-441F-BE1A-35D8DFE84526}" name="Units" dataDxfId="6"/>
    <tableColumn id="6" xr3:uid="{0E470F27-8BDD-4C91-BAAC-5AE52838ECBF}" name="Range" dataDxfId="5"/>
    <tableColumn id="7" xr3:uid="{1DB6BD66-B343-49A4-83E8-97467943CAB1}" name="Validation" dataDxfId="4"/>
    <tableColumn id="8" xr3:uid="{32177D6A-07FC-4D2B-ADB1-FC48DB5C31A4}" name="Example" dataDxfId="3" dataCellStyle="Comma"/>
    <tableColumn id="9" xr3:uid="{5B5EDE7B-5A80-432A-923C-9EECA580C082}" name="Additional Detail" dataDxfId="2"/>
    <tableColumn id="11" xr3:uid="{D6EA3142-17D0-4F47-9F09-162524AB9C27}" name="Methodology" dataDxfId="1"/>
    <tableColumn id="10" xr3:uid="{901366BD-F9F0-46E0-9C7B-2295225AB9A1}" name="Links" dataDxfId="0"/>
  </tableColumns>
  <tableStyleInfo name="TableStyleLight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osco.org/library/pubdocs/pdf/IOSCOPD645.pdf" TargetMode="External"/><Relationship Id="rId1" Type="http://schemas.openxmlformats.org/officeDocument/2006/relationships/hyperlink" Target="https://www.osc.gov.on.ca/documents/en/Investors/reg_registrants.pdf" TargetMode="Externa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39997558519241921"/>
  </sheetPr>
  <dimension ref="A1:FA280"/>
  <sheetViews>
    <sheetView tabSelected="1" zoomScale="80" zoomScaleNormal="80" workbookViewId="0">
      <pane xSplit="2" ySplit="3" topLeftCell="C4" activePane="bottomRight" state="frozen"/>
      <selection pane="topRight" activeCell="C1" sqref="C1"/>
      <selection pane="bottomLeft" activeCell="A4" sqref="A4"/>
      <selection pane="bottomRight" activeCell="A2" sqref="A2"/>
    </sheetView>
  </sheetViews>
  <sheetFormatPr defaultColWidth="0" defaultRowHeight="14.5" zeroHeight="1" x14ac:dyDescent="0.35"/>
  <cols>
    <col min="1" max="1" width="15.1796875" style="7" customWidth="1"/>
    <col min="2" max="2" width="15.1796875" style="9" customWidth="1"/>
    <col min="3" max="3" width="15.1796875" style="7" customWidth="1"/>
    <col min="4" max="4" width="15.1796875" style="44" customWidth="1"/>
    <col min="5" max="6" width="15.1796875" style="9" customWidth="1"/>
    <col min="7" max="7" width="15.1796875" style="7" customWidth="1"/>
    <col min="8" max="10" width="15.1796875" style="9" customWidth="1"/>
    <col min="11" max="11" width="15.1796875" style="7" customWidth="1"/>
    <col min="12" max="17" width="15.1796875" style="9" customWidth="1"/>
    <col min="18" max="19" width="15.1796875" style="7" customWidth="1"/>
    <col min="20" max="22" width="15.1796875" style="9" customWidth="1"/>
    <col min="23" max="24" width="15.1796875" style="7" customWidth="1"/>
    <col min="25" max="27" width="15.1796875" style="9" customWidth="1"/>
    <col min="28" max="29" width="15.1796875" style="7" customWidth="1"/>
    <col min="30" max="30" width="16.54296875" style="7" customWidth="1"/>
    <col min="31" max="31" width="16.26953125" style="7" customWidth="1"/>
    <col min="32" max="95" width="15.1796875" style="7" customWidth="1"/>
    <col min="96" max="96" width="18.453125" style="7" customWidth="1"/>
    <col min="97" max="98" width="15.81640625" style="7" customWidth="1"/>
    <col min="99" max="109" width="15.1796875" style="7" customWidth="1"/>
    <col min="110" max="110" width="15.81640625" style="7" customWidth="1"/>
    <col min="111" max="114" width="15.1796875" style="7" customWidth="1"/>
    <col min="115" max="121" width="15.1796875" style="9" customWidth="1"/>
    <col min="122" max="134" width="15.1796875" style="7" customWidth="1"/>
    <col min="135" max="135" width="12.1796875" style="7" customWidth="1"/>
    <col min="136" max="147" width="9.1796875" style="7" customWidth="1"/>
    <col min="148" max="157" width="0" style="7" hidden="1" customWidth="1"/>
    <col min="158" max="16384" width="9.1796875" style="7" hidden="1"/>
  </cols>
  <sheetData>
    <row r="1" spans="1:134" s="23" customFormat="1" ht="36" customHeight="1" thickBot="1" x14ac:dyDescent="0.4">
      <c r="A1" s="129" t="s">
        <v>81</v>
      </c>
      <c r="B1" s="129"/>
      <c r="C1" s="129"/>
      <c r="D1" s="129"/>
      <c r="E1" s="129"/>
      <c r="F1" s="129"/>
      <c r="G1" s="129"/>
      <c r="H1" s="129"/>
      <c r="I1" s="129"/>
      <c r="J1" s="129"/>
      <c r="K1" s="129"/>
      <c r="L1" s="129"/>
      <c r="M1" s="129"/>
      <c r="N1" s="129"/>
      <c r="O1" s="129"/>
      <c r="P1" s="129"/>
      <c r="Q1" s="129"/>
      <c r="R1" s="129"/>
      <c r="S1" s="129"/>
      <c r="T1" s="131" t="s">
        <v>129</v>
      </c>
      <c r="U1" s="129"/>
      <c r="V1" s="129"/>
      <c r="W1" s="129"/>
      <c r="X1" s="129"/>
      <c r="Y1" s="129"/>
      <c r="Z1" s="129"/>
      <c r="AA1" s="129"/>
      <c r="AB1" s="129"/>
      <c r="AC1" s="132"/>
      <c r="AD1" s="130" t="s">
        <v>625</v>
      </c>
      <c r="AE1" s="124"/>
      <c r="AF1" s="124"/>
      <c r="AG1" s="124"/>
      <c r="AH1" s="124"/>
      <c r="AI1" s="124"/>
      <c r="AJ1" s="124"/>
      <c r="AK1" s="124"/>
      <c r="AL1" s="124"/>
      <c r="AM1" s="125"/>
      <c r="AN1" s="123" t="s">
        <v>519</v>
      </c>
      <c r="AO1" s="124"/>
      <c r="AP1" s="124"/>
      <c r="AQ1" s="124"/>
      <c r="AR1" s="124"/>
      <c r="AS1" s="124"/>
      <c r="AT1" s="125"/>
      <c r="AU1" s="123" t="s">
        <v>505</v>
      </c>
      <c r="AV1" s="124"/>
      <c r="AW1" s="124"/>
      <c r="AX1" s="124"/>
      <c r="AY1" s="124"/>
      <c r="AZ1" s="124"/>
      <c r="BA1" s="125"/>
      <c r="BB1" s="123" t="s">
        <v>506</v>
      </c>
      <c r="BC1" s="124"/>
      <c r="BD1" s="124"/>
      <c r="BE1" s="124"/>
      <c r="BF1" s="124"/>
      <c r="BG1" s="124"/>
      <c r="BH1" s="124"/>
      <c r="BI1" s="124"/>
      <c r="BJ1" s="124"/>
      <c r="BK1" s="124"/>
      <c r="BL1" s="124"/>
      <c r="BM1" s="124"/>
      <c r="BN1" s="125"/>
      <c r="BO1" s="123" t="s">
        <v>507</v>
      </c>
      <c r="BP1" s="124"/>
      <c r="BQ1" s="124"/>
      <c r="BR1" s="124"/>
      <c r="BS1" s="124"/>
      <c r="BT1" s="124"/>
      <c r="BU1" s="124"/>
      <c r="BV1" s="124"/>
      <c r="BW1" s="124"/>
      <c r="BX1" s="124"/>
      <c r="BY1" s="124"/>
      <c r="BZ1" s="124"/>
      <c r="CA1" s="124"/>
      <c r="CB1" s="125"/>
      <c r="CC1" s="123" t="s">
        <v>536</v>
      </c>
      <c r="CD1" s="124"/>
      <c r="CE1" s="124"/>
      <c r="CF1" s="124"/>
      <c r="CG1" s="124"/>
      <c r="CH1" s="124"/>
      <c r="CI1" s="125"/>
      <c r="CJ1" s="123" t="s">
        <v>535</v>
      </c>
      <c r="CK1" s="124"/>
      <c r="CL1" s="124"/>
      <c r="CM1" s="124"/>
      <c r="CN1" s="124"/>
      <c r="CO1" s="124"/>
      <c r="CP1" s="124"/>
      <c r="CQ1" s="124"/>
      <c r="CR1" s="123" t="s">
        <v>518</v>
      </c>
      <c r="CS1" s="124"/>
      <c r="CT1" s="124"/>
      <c r="CU1" s="124"/>
      <c r="CV1" s="124"/>
      <c r="CW1" s="124"/>
      <c r="CX1" s="124"/>
      <c r="CY1" s="125"/>
      <c r="CZ1" s="123" t="s">
        <v>659</v>
      </c>
      <c r="DA1" s="124"/>
      <c r="DB1" s="125"/>
      <c r="DC1" s="123" t="s">
        <v>660</v>
      </c>
      <c r="DD1" s="124"/>
      <c r="DE1" s="124"/>
      <c r="DF1" s="124"/>
      <c r="DG1" s="124"/>
      <c r="DH1" s="124"/>
      <c r="DI1" s="124"/>
      <c r="DJ1" s="124"/>
      <c r="DK1" s="124"/>
      <c r="DL1" s="124"/>
      <c r="DM1" s="124"/>
      <c r="DN1" s="125"/>
      <c r="DO1" s="126" t="s">
        <v>661</v>
      </c>
      <c r="DP1" s="127"/>
      <c r="DQ1" s="127"/>
      <c r="DR1" s="127"/>
      <c r="DS1" s="127"/>
      <c r="DT1" s="127"/>
      <c r="DU1" s="127"/>
      <c r="DV1" s="128"/>
      <c r="DW1" s="123" t="s">
        <v>662</v>
      </c>
      <c r="DX1" s="124"/>
      <c r="DY1" s="124"/>
      <c r="DZ1" s="124"/>
      <c r="EA1" s="124"/>
      <c r="EB1" s="124"/>
      <c r="EC1" s="124"/>
      <c r="ED1" s="125"/>
    </row>
    <row r="2" spans="1:134" s="43" customFormat="1" ht="121.5" customHeight="1" thickBot="1" x14ac:dyDescent="0.4">
      <c r="A2" s="25" t="s">
        <v>77</v>
      </c>
      <c r="B2" s="26" t="s">
        <v>13</v>
      </c>
      <c r="C2" s="27" t="s">
        <v>88</v>
      </c>
      <c r="D2" s="28" t="s">
        <v>566</v>
      </c>
      <c r="E2" s="26" t="s">
        <v>565</v>
      </c>
      <c r="F2" s="27" t="s">
        <v>435</v>
      </c>
      <c r="G2" s="86" t="s">
        <v>360</v>
      </c>
      <c r="H2" s="26" t="s">
        <v>657</v>
      </c>
      <c r="I2" s="26" t="s">
        <v>457</v>
      </c>
      <c r="J2" s="26" t="s">
        <v>458</v>
      </c>
      <c r="K2" s="27" t="s">
        <v>106</v>
      </c>
      <c r="L2" s="26" t="s">
        <v>331</v>
      </c>
      <c r="M2" s="26" t="s">
        <v>444</v>
      </c>
      <c r="N2" s="26" t="s">
        <v>18</v>
      </c>
      <c r="O2" s="26" t="s">
        <v>445</v>
      </c>
      <c r="P2" s="26" t="s">
        <v>332</v>
      </c>
      <c r="Q2" s="26" t="s">
        <v>446</v>
      </c>
      <c r="R2" s="25" t="s">
        <v>123</v>
      </c>
      <c r="S2" s="25" t="s">
        <v>126</v>
      </c>
      <c r="T2" s="66" t="s">
        <v>333</v>
      </c>
      <c r="U2" s="26" t="s">
        <v>584</v>
      </c>
      <c r="V2" s="26" t="s">
        <v>334</v>
      </c>
      <c r="W2" s="27" t="s">
        <v>335</v>
      </c>
      <c r="X2" s="27" t="s">
        <v>336</v>
      </c>
      <c r="Y2" s="26" t="s">
        <v>510</v>
      </c>
      <c r="Z2" s="26" t="s">
        <v>337</v>
      </c>
      <c r="AA2" s="26" t="s">
        <v>338</v>
      </c>
      <c r="AB2" s="25" t="s">
        <v>504</v>
      </c>
      <c r="AC2" s="41" t="s">
        <v>148</v>
      </c>
      <c r="AD2" s="25" t="s">
        <v>586</v>
      </c>
      <c r="AE2" s="29" t="s">
        <v>587</v>
      </c>
      <c r="AF2" s="25" t="s">
        <v>577</v>
      </c>
      <c r="AG2" s="25" t="s">
        <v>578</v>
      </c>
      <c r="AH2" s="25" t="s">
        <v>579</v>
      </c>
      <c r="AI2" s="25" t="s">
        <v>159</v>
      </c>
      <c r="AJ2" s="27" t="s">
        <v>456</v>
      </c>
      <c r="AK2" s="25" t="s">
        <v>642</v>
      </c>
      <c r="AL2" s="25" t="s">
        <v>643</v>
      </c>
      <c r="AM2" s="25" t="s">
        <v>164</v>
      </c>
      <c r="AN2" s="30" t="s">
        <v>449</v>
      </c>
      <c r="AO2" s="25" t="s">
        <v>450</v>
      </c>
      <c r="AP2" s="25" t="s">
        <v>339</v>
      </c>
      <c r="AQ2" s="25" t="s">
        <v>340</v>
      </c>
      <c r="AR2" s="25" t="s">
        <v>341</v>
      </c>
      <c r="AS2" s="25" t="s">
        <v>647</v>
      </c>
      <c r="AT2" s="33" t="s">
        <v>417</v>
      </c>
      <c r="AU2" s="30" t="s">
        <v>451</v>
      </c>
      <c r="AV2" s="25" t="s">
        <v>342</v>
      </c>
      <c r="AW2" s="25" t="s">
        <v>343</v>
      </c>
      <c r="AX2" s="25" t="s">
        <v>344</v>
      </c>
      <c r="AY2" s="25" t="s">
        <v>345</v>
      </c>
      <c r="AZ2" s="25" t="s">
        <v>646</v>
      </c>
      <c r="BA2" s="33" t="s">
        <v>418</v>
      </c>
      <c r="BB2" s="30" t="s">
        <v>627</v>
      </c>
      <c r="BC2" s="25" t="s">
        <v>401</v>
      </c>
      <c r="BD2" s="25" t="s">
        <v>346</v>
      </c>
      <c r="BE2" s="25" t="s">
        <v>442</v>
      </c>
      <c r="BF2" s="25" t="s">
        <v>436</v>
      </c>
      <c r="BG2" s="25" t="s">
        <v>431</v>
      </c>
      <c r="BH2" s="25" t="s">
        <v>347</v>
      </c>
      <c r="BI2" s="25" t="s">
        <v>443</v>
      </c>
      <c r="BJ2" s="25" t="s">
        <v>428</v>
      </c>
      <c r="BK2" s="25" t="s">
        <v>348</v>
      </c>
      <c r="BL2" s="25" t="s">
        <v>349</v>
      </c>
      <c r="BM2" s="25" t="s">
        <v>656</v>
      </c>
      <c r="BN2" s="33" t="s">
        <v>224</v>
      </c>
      <c r="BO2" s="30" t="s">
        <v>628</v>
      </c>
      <c r="BP2" s="25" t="s">
        <v>350</v>
      </c>
      <c r="BQ2" s="25" t="s">
        <v>351</v>
      </c>
      <c r="BR2" s="25" t="s">
        <v>440</v>
      </c>
      <c r="BS2" s="25" t="s">
        <v>437</v>
      </c>
      <c r="BT2" s="25" t="s">
        <v>432</v>
      </c>
      <c r="BU2" s="25" t="s">
        <v>352</v>
      </c>
      <c r="BV2" s="25" t="s">
        <v>441</v>
      </c>
      <c r="BW2" s="25" t="s">
        <v>427</v>
      </c>
      <c r="BX2" s="25" t="s">
        <v>353</v>
      </c>
      <c r="BY2" s="25" t="s">
        <v>354</v>
      </c>
      <c r="BZ2" s="25" t="s">
        <v>655</v>
      </c>
      <c r="CA2" s="25" t="s">
        <v>256</v>
      </c>
      <c r="CB2" s="33" t="s">
        <v>416</v>
      </c>
      <c r="CC2" s="30" t="s">
        <v>468</v>
      </c>
      <c r="CD2" s="25" t="s">
        <v>467</v>
      </c>
      <c r="CE2" s="25" t="s">
        <v>466</v>
      </c>
      <c r="CF2" s="25" t="s">
        <v>465</v>
      </c>
      <c r="CG2" s="25" t="s">
        <v>464</v>
      </c>
      <c r="CH2" s="25" t="s">
        <v>654</v>
      </c>
      <c r="CI2" s="33" t="s">
        <v>266</v>
      </c>
      <c r="CJ2" s="30" t="s">
        <v>459</v>
      </c>
      <c r="CK2" s="25" t="s">
        <v>460</v>
      </c>
      <c r="CL2" s="25" t="s">
        <v>461</v>
      </c>
      <c r="CM2" s="25" t="s">
        <v>462</v>
      </c>
      <c r="CN2" s="25" t="s">
        <v>463</v>
      </c>
      <c r="CO2" s="25" t="s">
        <v>653</v>
      </c>
      <c r="CP2" s="25" t="s">
        <v>278</v>
      </c>
      <c r="CQ2" s="25" t="s">
        <v>355</v>
      </c>
      <c r="CR2" s="69" t="s">
        <v>500</v>
      </c>
      <c r="CS2" s="25" t="s">
        <v>501</v>
      </c>
      <c r="CT2" s="25" t="s">
        <v>502</v>
      </c>
      <c r="CU2" s="27" t="s">
        <v>469</v>
      </c>
      <c r="CV2" s="27" t="s">
        <v>470</v>
      </c>
      <c r="CW2" s="27" t="s">
        <v>471</v>
      </c>
      <c r="CX2" s="27" t="s">
        <v>472</v>
      </c>
      <c r="CY2" s="70" t="s">
        <v>415</v>
      </c>
      <c r="CZ2" s="30" t="s">
        <v>473</v>
      </c>
      <c r="DA2" s="25" t="s">
        <v>474</v>
      </c>
      <c r="DB2" s="33" t="s">
        <v>414</v>
      </c>
      <c r="DC2" s="25" t="s">
        <v>475</v>
      </c>
      <c r="DD2" s="25" t="s">
        <v>509</v>
      </c>
      <c r="DE2" s="25" t="s">
        <v>476</v>
      </c>
      <c r="DF2" s="25" t="s">
        <v>477</v>
      </c>
      <c r="DG2" s="27" t="s">
        <v>478</v>
      </c>
      <c r="DH2" s="27" t="s">
        <v>479</v>
      </c>
      <c r="DI2" s="25" t="s">
        <v>508</v>
      </c>
      <c r="DJ2" s="27" t="s">
        <v>480</v>
      </c>
      <c r="DK2" s="27" t="s">
        <v>481</v>
      </c>
      <c r="DL2" s="27" t="s">
        <v>652</v>
      </c>
      <c r="DM2" s="25" t="s">
        <v>356</v>
      </c>
      <c r="DN2" s="25" t="s">
        <v>312</v>
      </c>
      <c r="DO2" s="35" t="s">
        <v>482</v>
      </c>
      <c r="DP2" s="29" t="s">
        <v>483</v>
      </c>
      <c r="DQ2" s="29" t="s">
        <v>484</v>
      </c>
      <c r="DR2" s="29" t="s">
        <v>520</v>
      </c>
      <c r="DS2" s="29" t="s">
        <v>485</v>
      </c>
      <c r="DT2" s="29" t="s">
        <v>486</v>
      </c>
      <c r="DU2" s="25" t="s">
        <v>487</v>
      </c>
      <c r="DV2" s="33" t="s">
        <v>412</v>
      </c>
      <c r="DW2" s="30" t="s">
        <v>488</v>
      </c>
      <c r="DX2" s="25" t="s">
        <v>489</v>
      </c>
      <c r="DY2" s="25" t="s">
        <v>490</v>
      </c>
      <c r="DZ2" s="25" t="s">
        <v>491</v>
      </c>
      <c r="EA2" s="25" t="s">
        <v>492</v>
      </c>
      <c r="EB2" s="25" t="s">
        <v>493</v>
      </c>
      <c r="EC2" s="25" t="s">
        <v>494</v>
      </c>
      <c r="ED2" s="33" t="s">
        <v>413</v>
      </c>
    </row>
    <row r="3" spans="1:134" ht="13.5" customHeight="1" x14ac:dyDescent="0.35">
      <c r="A3" s="6" t="s">
        <v>82</v>
      </c>
      <c r="B3" s="8" t="s">
        <v>86</v>
      </c>
      <c r="C3" s="6" t="s">
        <v>89</v>
      </c>
      <c r="D3" s="14" t="s">
        <v>93</v>
      </c>
      <c r="E3" s="9" t="s">
        <v>97</v>
      </c>
      <c r="F3" s="9" t="s">
        <v>361</v>
      </c>
      <c r="G3" s="87" t="s">
        <v>99</v>
      </c>
      <c r="H3" s="8" t="s">
        <v>101</v>
      </c>
      <c r="I3" s="8" t="s">
        <v>103</v>
      </c>
      <c r="J3" s="8" t="s">
        <v>104</v>
      </c>
      <c r="K3" s="6" t="s">
        <v>107</v>
      </c>
      <c r="L3" s="8" t="s">
        <v>111</v>
      </c>
      <c r="M3" s="8" t="s">
        <v>114</v>
      </c>
      <c r="N3" s="8" t="s">
        <v>116</v>
      </c>
      <c r="O3" s="8" t="s">
        <v>119</v>
      </c>
      <c r="P3" s="8" t="s">
        <v>121</v>
      </c>
      <c r="Q3" s="8" t="s">
        <v>122</v>
      </c>
      <c r="R3" s="6" t="s">
        <v>124</v>
      </c>
      <c r="S3" s="6" t="s">
        <v>127</v>
      </c>
      <c r="T3" s="34" t="s">
        <v>130</v>
      </c>
      <c r="U3" s="9" t="s">
        <v>132</v>
      </c>
      <c r="V3" s="9" t="s">
        <v>135</v>
      </c>
      <c r="W3" s="50" t="s">
        <v>137</v>
      </c>
      <c r="X3" s="50" t="s">
        <v>138</v>
      </c>
      <c r="Y3" s="9" t="s">
        <v>141</v>
      </c>
      <c r="Z3" s="9" t="s">
        <v>143</v>
      </c>
      <c r="AA3" s="9" t="s">
        <v>145</v>
      </c>
      <c r="AB3" s="50" t="s">
        <v>147</v>
      </c>
      <c r="AC3" s="51" t="s">
        <v>149</v>
      </c>
      <c r="AD3" s="6" t="s">
        <v>152</v>
      </c>
      <c r="AE3" s="8" t="s">
        <v>154</v>
      </c>
      <c r="AF3" s="6" t="s">
        <v>156</v>
      </c>
      <c r="AG3" s="6" t="s">
        <v>157</v>
      </c>
      <c r="AH3" s="6" t="s">
        <v>158</v>
      </c>
      <c r="AI3" s="6" t="s">
        <v>160</v>
      </c>
      <c r="AJ3" s="6" t="s">
        <v>162</v>
      </c>
      <c r="AK3" s="6" t="s">
        <v>357</v>
      </c>
      <c r="AL3" s="6" t="s">
        <v>358</v>
      </c>
      <c r="AM3" s="6" t="s">
        <v>165</v>
      </c>
      <c r="AN3" s="31" t="s">
        <v>168</v>
      </c>
      <c r="AO3" s="7" t="s">
        <v>171</v>
      </c>
      <c r="AP3" s="7" t="s">
        <v>173</v>
      </c>
      <c r="AQ3" s="7" t="s">
        <v>175</v>
      </c>
      <c r="AR3" s="7" t="s">
        <v>177</v>
      </c>
      <c r="AS3" s="7" t="s">
        <v>179</v>
      </c>
      <c r="AT3" s="32" t="s">
        <v>180</v>
      </c>
      <c r="AU3" s="31" t="s">
        <v>183</v>
      </c>
      <c r="AV3" s="7" t="s">
        <v>185</v>
      </c>
      <c r="AW3" s="7" t="s">
        <v>187</v>
      </c>
      <c r="AX3" s="7" t="s">
        <v>189</v>
      </c>
      <c r="AY3" s="7" t="s">
        <v>191</v>
      </c>
      <c r="AZ3" s="7" t="s">
        <v>192</v>
      </c>
      <c r="BA3" s="32" t="s">
        <v>193</v>
      </c>
      <c r="BB3" s="31" t="s">
        <v>195</v>
      </c>
      <c r="BC3" s="7" t="s">
        <v>197</v>
      </c>
      <c r="BD3" s="7" t="s">
        <v>200</v>
      </c>
      <c r="BE3" s="7" t="s">
        <v>203</v>
      </c>
      <c r="BF3" s="7" t="s">
        <v>205</v>
      </c>
      <c r="BG3" s="7" t="s">
        <v>208</v>
      </c>
      <c r="BH3" s="7" t="s">
        <v>211</v>
      </c>
      <c r="BI3" s="7" t="s">
        <v>213</v>
      </c>
      <c r="BJ3" s="7" t="s">
        <v>215</v>
      </c>
      <c r="BK3" s="7" t="s">
        <v>218</v>
      </c>
      <c r="BL3" s="7" t="s">
        <v>220</v>
      </c>
      <c r="BM3" s="7" t="s">
        <v>222</v>
      </c>
      <c r="BN3" s="32" t="s">
        <v>225</v>
      </c>
      <c r="BO3" s="31" t="s">
        <v>229</v>
      </c>
      <c r="BP3" s="7" t="s">
        <v>231</v>
      </c>
      <c r="BQ3" s="7" t="s">
        <v>234</v>
      </c>
      <c r="BR3" s="7" t="s">
        <v>237</v>
      </c>
      <c r="BS3" s="7" t="s">
        <v>239</v>
      </c>
      <c r="BT3" s="7" t="s">
        <v>241</v>
      </c>
      <c r="BU3" s="7" t="s">
        <v>243</v>
      </c>
      <c r="BV3" s="7" t="s">
        <v>245</v>
      </c>
      <c r="BW3" s="7" t="s">
        <v>247</v>
      </c>
      <c r="BX3" s="7" t="s">
        <v>250</v>
      </c>
      <c r="BY3" s="7" t="s">
        <v>252</v>
      </c>
      <c r="BZ3" s="7" t="s">
        <v>254</v>
      </c>
      <c r="CA3" s="7" t="s">
        <v>257</v>
      </c>
      <c r="CB3" s="32" t="s">
        <v>258</v>
      </c>
      <c r="CC3" s="31" t="s">
        <v>260</v>
      </c>
      <c r="CD3" s="7" t="s">
        <v>261</v>
      </c>
      <c r="CE3" s="7" t="s">
        <v>262</v>
      </c>
      <c r="CF3" s="7" t="s">
        <v>263</v>
      </c>
      <c r="CG3" s="7" t="s">
        <v>264</v>
      </c>
      <c r="CH3" s="7" t="s">
        <v>265</v>
      </c>
      <c r="CI3" s="32" t="s">
        <v>267</v>
      </c>
      <c r="CJ3" s="31" t="s">
        <v>270</v>
      </c>
      <c r="CK3" s="7" t="s">
        <v>271</v>
      </c>
      <c r="CL3" s="7" t="s">
        <v>272</v>
      </c>
      <c r="CM3" s="7" t="s">
        <v>273</v>
      </c>
      <c r="CN3" s="7" t="s">
        <v>275</v>
      </c>
      <c r="CO3" s="7" t="s">
        <v>276</v>
      </c>
      <c r="CP3" s="6" t="s">
        <v>279</v>
      </c>
      <c r="CQ3" s="6" t="s">
        <v>281</v>
      </c>
      <c r="CR3" s="31" t="s">
        <v>283</v>
      </c>
      <c r="CS3" s="7" t="s">
        <v>285</v>
      </c>
      <c r="CT3" s="7" t="s">
        <v>286</v>
      </c>
      <c r="CU3" s="7" t="s">
        <v>287</v>
      </c>
      <c r="CV3" s="7" t="s">
        <v>288</v>
      </c>
      <c r="CW3" s="7" t="s">
        <v>289</v>
      </c>
      <c r="CX3" s="7" t="s">
        <v>290</v>
      </c>
      <c r="CY3" s="42" t="s">
        <v>291</v>
      </c>
      <c r="CZ3" s="31" t="s">
        <v>293</v>
      </c>
      <c r="DA3" s="7" t="s">
        <v>295</v>
      </c>
      <c r="DB3" s="32" t="s">
        <v>297</v>
      </c>
      <c r="DC3" s="6" t="s">
        <v>299</v>
      </c>
      <c r="DD3" s="6" t="s">
        <v>300</v>
      </c>
      <c r="DE3" s="6" t="s">
        <v>301</v>
      </c>
      <c r="DF3" s="6" t="s">
        <v>302</v>
      </c>
      <c r="DG3" s="6" t="s">
        <v>303</v>
      </c>
      <c r="DH3" s="6" t="s">
        <v>304</v>
      </c>
      <c r="DI3" s="6" t="s">
        <v>305</v>
      </c>
      <c r="DJ3" s="6" t="s">
        <v>306</v>
      </c>
      <c r="DK3" s="6" t="s">
        <v>307</v>
      </c>
      <c r="DL3" s="6" t="s">
        <v>308</v>
      </c>
      <c r="DM3" s="6" t="s">
        <v>310</v>
      </c>
      <c r="DN3" s="6" t="s">
        <v>313</v>
      </c>
      <c r="DO3" s="34" t="s">
        <v>314</v>
      </c>
      <c r="DP3" s="9" t="s">
        <v>315</v>
      </c>
      <c r="DQ3" s="9" t="s">
        <v>316</v>
      </c>
      <c r="DR3" s="9" t="s">
        <v>317</v>
      </c>
      <c r="DS3" s="9" t="s">
        <v>318</v>
      </c>
      <c r="DT3" s="9" t="s">
        <v>319</v>
      </c>
      <c r="DU3" s="7" t="s">
        <v>320</v>
      </c>
      <c r="DV3" s="32" t="s">
        <v>321</v>
      </c>
      <c r="DW3" s="31" t="s">
        <v>323</v>
      </c>
      <c r="DX3" s="7" t="s">
        <v>324</v>
      </c>
      <c r="DY3" s="7" t="s">
        <v>325</v>
      </c>
      <c r="DZ3" s="7" t="s">
        <v>326</v>
      </c>
      <c r="EA3" s="7" t="s">
        <v>327</v>
      </c>
      <c r="EB3" s="7" t="s">
        <v>328</v>
      </c>
      <c r="EC3" s="7" t="s">
        <v>329</v>
      </c>
      <c r="ED3" s="32" t="s">
        <v>330</v>
      </c>
    </row>
    <row r="4" spans="1:134" x14ac:dyDescent="0.35">
      <c r="A4" s="52" t="str">
        <f>'Validation tests'!B4</f>
        <v>Fail</v>
      </c>
      <c r="B4" s="47"/>
      <c r="C4" s="8"/>
      <c r="D4" s="47"/>
      <c r="E4" s="48"/>
      <c r="F4" s="48"/>
      <c r="G4" s="88"/>
      <c r="H4" s="47"/>
      <c r="I4" s="47"/>
      <c r="J4" s="47"/>
      <c r="K4" s="71"/>
      <c r="L4" s="74"/>
      <c r="M4" s="47"/>
      <c r="N4" s="47"/>
      <c r="O4" s="47"/>
      <c r="P4" s="8"/>
      <c r="Q4" s="47"/>
      <c r="R4" s="71"/>
      <c r="S4" s="71"/>
      <c r="T4" s="49"/>
      <c r="U4" s="48"/>
      <c r="V4" s="48"/>
      <c r="W4" s="45"/>
      <c r="X4" s="45"/>
      <c r="Y4" s="48"/>
      <c r="Z4" s="48"/>
      <c r="AB4" s="114"/>
      <c r="AC4" s="72"/>
      <c r="AD4" s="115"/>
      <c r="AE4" s="116"/>
      <c r="AF4" s="8"/>
      <c r="AG4" s="8"/>
      <c r="AH4" s="8"/>
      <c r="AI4" s="71"/>
      <c r="AJ4" s="8"/>
      <c r="AK4" s="56"/>
      <c r="AL4" s="56"/>
      <c r="AM4" s="71"/>
      <c r="AN4" s="49"/>
      <c r="AO4" s="48"/>
      <c r="AP4" s="48"/>
      <c r="AQ4" s="48"/>
      <c r="AR4" s="48"/>
      <c r="AS4" s="48"/>
      <c r="AT4" s="72"/>
      <c r="AU4" s="49"/>
      <c r="AV4" s="48"/>
      <c r="AW4" s="48"/>
      <c r="AX4" s="48"/>
      <c r="AY4" s="48"/>
      <c r="AZ4" s="48"/>
      <c r="BA4" s="72"/>
      <c r="BB4" s="49"/>
      <c r="BC4" s="48"/>
      <c r="BD4" s="48"/>
      <c r="BE4" s="48"/>
      <c r="BF4" s="48"/>
      <c r="BG4" s="48"/>
      <c r="BH4" s="48"/>
      <c r="BI4" s="48"/>
      <c r="BJ4" s="48"/>
      <c r="BK4" s="48"/>
      <c r="BL4" s="48"/>
      <c r="BM4" s="48"/>
      <c r="BN4" s="72"/>
      <c r="BO4" s="49"/>
      <c r="BP4" s="48"/>
      <c r="BQ4" s="48"/>
      <c r="BR4" s="48"/>
      <c r="BS4" s="48"/>
      <c r="BT4" s="48"/>
      <c r="BU4" s="48"/>
      <c r="BV4" s="48"/>
      <c r="BW4" s="48"/>
      <c r="BX4" s="48"/>
      <c r="BY4" s="48"/>
      <c r="BZ4" s="48"/>
      <c r="CA4" s="114"/>
      <c r="CB4" s="72"/>
      <c r="CC4" s="53"/>
      <c r="CD4" s="54"/>
      <c r="CE4" s="54"/>
      <c r="CF4" s="54"/>
      <c r="CG4" s="54"/>
      <c r="CH4" s="54"/>
      <c r="CI4" s="72"/>
      <c r="CJ4" s="53"/>
      <c r="CK4" s="54"/>
      <c r="CL4" s="54"/>
      <c r="CM4" s="54"/>
      <c r="CN4" s="54"/>
      <c r="CO4" s="54"/>
      <c r="CP4" s="71"/>
      <c r="CQ4" s="71"/>
      <c r="CR4" s="34"/>
      <c r="CS4" s="9"/>
      <c r="CT4" s="9"/>
      <c r="CU4" s="9"/>
      <c r="CV4" s="9"/>
      <c r="CW4" s="9"/>
      <c r="CX4" s="9"/>
      <c r="CY4" s="72"/>
      <c r="CZ4" s="49"/>
      <c r="DA4" s="48"/>
      <c r="DB4" s="72"/>
      <c r="DC4" s="47"/>
      <c r="DD4" s="47"/>
      <c r="DE4" s="47"/>
      <c r="DF4" s="47"/>
      <c r="DG4" s="47"/>
      <c r="DH4" s="47"/>
      <c r="DI4" s="47"/>
      <c r="DJ4" s="47"/>
      <c r="DK4" s="47"/>
      <c r="DL4" s="47"/>
      <c r="DM4" s="71"/>
      <c r="DN4" s="71"/>
      <c r="DO4" s="49"/>
      <c r="DP4" s="48"/>
      <c r="DQ4" s="48"/>
      <c r="DR4" s="48"/>
      <c r="DS4" s="48"/>
      <c r="DT4" s="48"/>
      <c r="DU4" s="48"/>
      <c r="DV4" s="72"/>
      <c r="DW4" s="49"/>
      <c r="DX4" s="48"/>
      <c r="DY4" s="48"/>
      <c r="DZ4" s="48"/>
      <c r="EA4" s="48"/>
      <c r="EB4" s="48"/>
      <c r="EC4" s="48"/>
      <c r="ED4" s="72"/>
    </row>
    <row r="5" spans="1:134" x14ac:dyDescent="0.35">
      <c r="A5" s="52" t="str">
        <f>'Validation tests'!B5</f>
        <v>Fail</v>
      </c>
      <c r="B5" s="47"/>
      <c r="C5" s="8"/>
      <c r="D5" s="47"/>
      <c r="E5" s="48"/>
      <c r="F5" s="48"/>
      <c r="G5" s="88"/>
      <c r="H5" s="47"/>
      <c r="I5" s="47"/>
      <c r="J5" s="47"/>
      <c r="K5" s="71"/>
      <c r="L5" s="74"/>
      <c r="M5" s="47"/>
      <c r="N5" s="47"/>
      <c r="O5" s="47"/>
      <c r="P5" s="8"/>
      <c r="Q5" s="47"/>
      <c r="R5" s="71"/>
      <c r="S5" s="71"/>
      <c r="T5" s="49"/>
      <c r="U5" s="48"/>
      <c r="V5" s="48"/>
      <c r="W5" s="45"/>
      <c r="X5" s="45"/>
      <c r="Y5" s="48"/>
      <c r="Z5" s="48"/>
      <c r="AB5" s="114"/>
      <c r="AC5" s="72"/>
      <c r="AD5" s="8"/>
      <c r="AE5" s="47"/>
      <c r="AF5" s="8"/>
      <c r="AG5" s="8"/>
      <c r="AH5" s="8"/>
      <c r="AI5" s="71"/>
      <c r="AJ5" s="8"/>
      <c r="AK5" s="56"/>
      <c r="AL5" s="56"/>
      <c r="AM5" s="71"/>
      <c r="AN5" s="49"/>
      <c r="AO5" s="48"/>
      <c r="AP5" s="48"/>
      <c r="AQ5" s="48"/>
      <c r="AR5" s="48"/>
      <c r="AS5" s="48"/>
      <c r="AT5" s="72"/>
      <c r="AU5" s="49"/>
      <c r="AV5" s="48"/>
      <c r="AW5" s="48"/>
      <c r="AX5" s="48"/>
      <c r="AY5" s="48"/>
      <c r="AZ5" s="48"/>
      <c r="BA5" s="72"/>
      <c r="BB5" s="49"/>
      <c r="BC5" s="48"/>
      <c r="BD5" s="48"/>
      <c r="BE5" s="48"/>
      <c r="BF5" s="48"/>
      <c r="BG5" s="48"/>
      <c r="BH5" s="48"/>
      <c r="BI5" s="48"/>
      <c r="BJ5" s="48"/>
      <c r="BK5" s="48"/>
      <c r="BL5" s="48"/>
      <c r="BM5" s="48"/>
      <c r="BN5" s="72"/>
      <c r="BO5" s="49"/>
      <c r="BP5" s="48"/>
      <c r="BQ5" s="48"/>
      <c r="BR5" s="48"/>
      <c r="BS5" s="48"/>
      <c r="BT5" s="48"/>
      <c r="BU5" s="48"/>
      <c r="BV5" s="48"/>
      <c r="BW5" s="48"/>
      <c r="BX5" s="48"/>
      <c r="BY5" s="48"/>
      <c r="BZ5" s="48"/>
      <c r="CA5" s="114"/>
      <c r="CB5" s="72"/>
      <c r="CC5" s="53"/>
      <c r="CD5" s="54"/>
      <c r="CE5" s="54"/>
      <c r="CF5" s="54"/>
      <c r="CG5" s="54"/>
      <c r="CH5" s="54"/>
      <c r="CI5" s="72"/>
      <c r="CJ5" s="53"/>
      <c r="CK5" s="54"/>
      <c r="CL5" s="54"/>
      <c r="CM5" s="54"/>
      <c r="CN5" s="54"/>
      <c r="CO5" s="54"/>
      <c r="CP5" s="71"/>
      <c r="CQ5" s="71"/>
      <c r="CR5" s="34"/>
      <c r="CS5" s="9"/>
      <c r="CT5" s="9"/>
      <c r="CU5" s="9"/>
      <c r="CV5" s="9"/>
      <c r="CW5" s="9"/>
      <c r="CX5" s="9"/>
      <c r="CY5" s="72"/>
      <c r="CZ5" s="49"/>
      <c r="DA5" s="48"/>
      <c r="DB5" s="72"/>
      <c r="DC5" s="47"/>
      <c r="DD5" s="47"/>
      <c r="DE5" s="47"/>
      <c r="DF5" s="47"/>
      <c r="DG5" s="47"/>
      <c r="DH5" s="47"/>
      <c r="DI5" s="47"/>
      <c r="DJ5" s="47"/>
      <c r="DK5" s="47"/>
      <c r="DL5" s="47"/>
      <c r="DM5" s="71"/>
      <c r="DN5" s="71"/>
      <c r="DO5" s="49"/>
      <c r="DP5" s="48"/>
      <c r="DQ5" s="48"/>
      <c r="DR5" s="48"/>
      <c r="DS5" s="48"/>
      <c r="DT5" s="48"/>
      <c r="DU5" s="48"/>
      <c r="DV5" s="72"/>
      <c r="DW5" s="49"/>
      <c r="DX5" s="48"/>
      <c r="DY5" s="48"/>
      <c r="DZ5" s="48"/>
      <c r="EA5" s="48"/>
      <c r="EB5" s="48"/>
      <c r="EC5" s="48"/>
      <c r="ED5" s="72"/>
    </row>
    <row r="6" spans="1:134" x14ac:dyDescent="0.35">
      <c r="A6" s="52" t="str">
        <f>'Validation tests'!B6</f>
        <v>Fail</v>
      </c>
      <c r="B6" s="47"/>
      <c r="C6" s="8"/>
      <c r="D6" s="47"/>
      <c r="E6" s="48"/>
      <c r="F6" s="48"/>
      <c r="G6" s="88"/>
      <c r="H6" s="47"/>
      <c r="I6" s="47"/>
      <c r="J6" s="47"/>
      <c r="K6" s="71"/>
      <c r="L6" s="74"/>
      <c r="M6" s="47"/>
      <c r="N6" s="47"/>
      <c r="O6" s="47"/>
      <c r="P6" s="8"/>
      <c r="Q6" s="47"/>
      <c r="R6" s="71"/>
      <c r="S6" s="71"/>
      <c r="T6" s="49"/>
      <c r="U6" s="48"/>
      <c r="V6" s="48"/>
      <c r="W6" s="45"/>
      <c r="X6" s="45"/>
      <c r="Y6" s="48"/>
      <c r="Z6" s="48"/>
      <c r="AB6" s="114"/>
      <c r="AC6" s="72"/>
      <c r="AD6" s="8"/>
      <c r="AE6" s="47"/>
      <c r="AF6" s="8"/>
      <c r="AG6" s="8"/>
      <c r="AH6" s="8"/>
      <c r="AI6" s="71"/>
      <c r="AJ6" s="8"/>
      <c r="AK6" s="56"/>
      <c r="AL6" s="56"/>
      <c r="AM6" s="71"/>
      <c r="AN6" s="49"/>
      <c r="AO6" s="48"/>
      <c r="AP6" s="48"/>
      <c r="AQ6" s="48"/>
      <c r="AR6" s="48"/>
      <c r="AS6" s="48"/>
      <c r="AT6" s="72"/>
      <c r="AU6" s="49"/>
      <c r="AV6" s="48"/>
      <c r="AW6" s="48"/>
      <c r="AX6" s="48"/>
      <c r="AY6" s="48"/>
      <c r="AZ6" s="48"/>
      <c r="BA6" s="72"/>
      <c r="BB6" s="49"/>
      <c r="BC6" s="48"/>
      <c r="BD6" s="48"/>
      <c r="BE6" s="48"/>
      <c r="BF6" s="48"/>
      <c r="BG6" s="48"/>
      <c r="BH6" s="48"/>
      <c r="BI6" s="48"/>
      <c r="BJ6" s="48"/>
      <c r="BK6" s="48"/>
      <c r="BL6" s="48"/>
      <c r="BM6" s="48"/>
      <c r="BN6" s="72"/>
      <c r="BO6" s="49"/>
      <c r="BP6" s="48"/>
      <c r="BQ6" s="48"/>
      <c r="BR6" s="48"/>
      <c r="BS6" s="48"/>
      <c r="BT6" s="48"/>
      <c r="BU6" s="48"/>
      <c r="BV6" s="48"/>
      <c r="BW6" s="48"/>
      <c r="BX6" s="48"/>
      <c r="BY6" s="48"/>
      <c r="BZ6" s="48"/>
      <c r="CA6" s="114"/>
      <c r="CB6" s="72"/>
      <c r="CC6" s="53"/>
      <c r="CD6" s="54"/>
      <c r="CE6" s="54"/>
      <c r="CF6" s="54"/>
      <c r="CG6" s="54"/>
      <c r="CH6" s="54"/>
      <c r="CI6" s="72"/>
      <c r="CJ6" s="53"/>
      <c r="CK6" s="54"/>
      <c r="CL6" s="54"/>
      <c r="CM6" s="54"/>
      <c r="CN6" s="54"/>
      <c r="CO6" s="54"/>
      <c r="CP6" s="71"/>
      <c r="CQ6" s="71"/>
      <c r="CR6" s="34"/>
      <c r="CS6" s="9"/>
      <c r="CT6" s="9"/>
      <c r="CU6" s="9"/>
      <c r="CV6" s="9"/>
      <c r="CW6" s="9"/>
      <c r="CX6" s="9"/>
      <c r="CY6" s="72"/>
      <c r="CZ6" s="49"/>
      <c r="DA6" s="48"/>
      <c r="DB6" s="72"/>
      <c r="DC6" s="47"/>
      <c r="DD6" s="47"/>
      <c r="DE6" s="47"/>
      <c r="DF6" s="47"/>
      <c r="DG6" s="47"/>
      <c r="DH6" s="47"/>
      <c r="DI6" s="47"/>
      <c r="DJ6" s="47"/>
      <c r="DK6" s="47"/>
      <c r="DL6" s="47"/>
      <c r="DM6" s="71"/>
      <c r="DN6" s="71"/>
      <c r="DO6" s="49"/>
      <c r="DP6" s="48"/>
      <c r="DQ6" s="48"/>
      <c r="DR6" s="48"/>
      <c r="DS6" s="48"/>
      <c r="DT6" s="48"/>
      <c r="DU6" s="48"/>
      <c r="DV6" s="72"/>
      <c r="DW6" s="49"/>
      <c r="DX6" s="48"/>
      <c r="DY6" s="48"/>
      <c r="DZ6" s="48"/>
      <c r="EA6" s="48"/>
      <c r="EB6" s="48"/>
      <c r="EC6" s="48"/>
      <c r="ED6" s="72"/>
    </row>
    <row r="7" spans="1:134" x14ac:dyDescent="0.35">
      <c r="A7" s="52" t="str">
        <f>'Validation tests'!B7</f>
        <v>Fail</v>
      </c>
      <c r="B7" s="47"/>
      <c r="C7" s="8"/>
      <c r="D7" s="47"/>
      <c r="E7" s="48"/>
      <c r="F7" s="48"/>
      <c r="G7" s="88"/>
      <c r="H7" s="47"/>
      <c r="I7" s="47"/>
      <c r="J7" s="47"/>
      <c r="K7" s="71"/>
      <c r="L7" s="74"/>
      <c r="M7" s="47"/>
      <c r="N7" s="47"/>
      <c r="O7" s="47"/>
      <c r="P7" s="8"/>
      <c r="Q7" s="47"/>
      <c r="R7" s="71"/>
      <c r="S7" s="71"/>
      <c r="T7" s="49"/>
      <c r="U7" s="48"/>
      <c r="V7" s="48"/>
      <c r="W7" s="45"/>
      <c r="X7" s="45"/>
      <c r="Y7" s="48"/>
      <c r="Z7" s="48"/>
      <c r="AB7" s="114"/>
      <c r="AC7" s="72"/>
      <c r="AD7" s="8"/>
      <c r="AE7" s="47"/>
      <c r="AF7" s="8"/>
      <c r="AG7" s="8"/>
      <c r="AH7" s="8"/>
      <c r="AI7" s="71"/>
      <c r="AJ7" s="8"/>
      <c r="AK7" s="56"/>
      <c r="AL7" s="56"/>
      <c r="AM7" s="71"/>
      <c r="AN7" s="49"/>
      <c r="AO7" s="48"/>
      <c r="AP7" s="48"/>
      <c r="AQ7" s="48"/>
      <c r="AR7" s="48"/>
      <c r="AS7" s="48"/>
      <c r="AT7" s="72"/>
      <c r="AU7" s="49"/>
      <c r="AV7" s="48"/>
      <c r="AW7" s="48"/>
      <c r="AX7" s="48"/>
      <c r="AY7" s="48"/>
      <c r="AZ7" s="48"/>
      <c r="BA7" s="72"/>
      <c r="BB7" s="49"/>
      <c r="BC7" s="48"/>
      <c r="BD7" s="48"/>
      <c r="BE7" s="48"/>
      <c r="BF7" s="48"/>
      <c r="BG7" s="48"/>
      <c r="BH7" s="48"/>
      <c r="BI7" s="48"/>
      <c r="BJ7" s="48"/>
      <c r="BK7" s="48"/>
      <c r="BL7" s="48"/>
      <c r="BM7" s="48"/>
      <c r="BN7" s="72"/>
      <c r="BO7" s="49"/>
      <c r="BP7" s="48"/>
      <c r="BQ7" s="48"/>
      <c r="BR7" s="48"/>
      <c r="BS7" s="48"/>
      <c r="BT7" s="48"/>
      <c r="BU7" s="48"/>
      <c r="BV7" s="48"/>
      <c r="BW7" s="48"/>
      <c r="BX7" s="48"/>
      <c r="BY7" s="48"/>
      <c r="BZ7" s="48"/>
      <c r="CA7" s="114"/>
      <c r="CB7" s="72"/>
      <c r="CC7" s="53"/>
      <c r="CD7" s="54"/>
      <c r="CE7" s="54"/>
      <c r="CF7" s="54"/>
      <c r="CG7" s="54"/>
      <c r="CH7" s="54"/>
      <c r="CI7" s="72"/>
      <c r="CJ7" s="53"/>
      <c r="CK7" s="54"/>
      <c r="CL7" s="54"/>
      <c r="CM7" s="54"/>
      <c r="CN7" s="54"/>
      <c r="CO7" s="54"/>
      <c r="CP7" s="71"/>
      <c r="CQ7" s="71"/>
      <c r="CR7" s="34"/>
      <c r="CS7" s="9"/>
      <c r="CT7" s="9"/>
      <c r="CU7" s="9"/>
      <c r="CV7" s="9"/>
      <c r="CW7" s="9"/>
      <c r="CX7" s="9"/>
      <c r="CY7" s="72"/>
      <c r="CZ7" s="49"/>
      <c r="DA7" s="48"/>
      <c r="DB7" s="72"/>
      <c r="DC7" s="47"/>
      <c r="DD7" s="47"/>
      <c r="DE7" s="47"/>
      <c r="DF7" s="47"/>
      <c r="DG7" s="47"/>
      <c r="DH7" s="47"/>
      <c r="DI7" s="47"/>
      <c r="DJ7" s="47"/>
      <c r="DK7" s="47"/>
      <c r="DL7" s="47"/>
      <c r="DM7" s="71"/>
      <c r="DN7" s="71"/>
      <c r="DO7" s="49"/>
      <c r="DP7" s="48"/>
      <c r="DQ7" s="48"/>
      <c r="DR7" s="48"/>
      <c r="DS7" s="48"/>
      <c r="DT7" s="48"/>
      <c r="DU7" s="48"/>
      <c r="DV7" s="72"/>
      <c r="DW7" s="49"/>
      <c r="DX7" s="48"/>
      <c r="DY7" s="48"/>
      <c r="DZ7" s="48"/>
      <c r="EA7" s="48"/>
      <c r="EB7" s="48"/>
      <c r="EC7" s="48"/>
      <c r="ED7" s="72"/>
    </row>
    <row r="8" spans="1:134" x14ac:dyDescent="0.35">
      <c r="A8" s="52" t="str">
        <f>'Validation tests'!B8</f>
        <v>Fail</v>
      </c>
      <c r="B8" s="47"/>
      <c r="C8" s="8"/>
      <c r="D8" s="47"/>
      <c r="E8" s="48"/>
      <c r="F8" s="48"/>
      <c r="G8" s="88"/>
      <c r="H8" s="47"/>
      <c r="I8" s="47"/>
      <c r="J8" s="47"/>
      <c r="K8" s="71"/>
      <c r="L8" s="74"/>
      <c r="M8" s="47"/>
      <c r="N8" s="47"/>
      <c r="O8" s="47"/>
      <c r="P8" s="8"/>
      <c r="Q8" s="47"/>
      <c r="R8" s="71"/>
      <c r="S8" s="71"/>
      <c r="T8" s="49"/>
      <c r="U8" s="48"/>
      <c r="V8" s="48"/>
      <c r="W8" s="45"/>
      <c r="X8" s="45"/>
      <c r="Y8" s="48"/>
      <c r="Z8" s="48"/>
      <c r="AB8" s="114"/>
      <c r="AC8" s="72"/>
      <c r="AD8" s="8"/>
      <c r="AE8" s="47"/>
      <c r="AF8" s="8"/>
      <c r="AG8" s="8"/>
      <c r="AH8" s="8"/>
      <c r="AI8" s="71"/>
      <c r="AJ8" s="8"/>
      <c r="AK8" s="56"/>
      <c r="AL8" s="56"/>
      <c r="AM8" s="71"/>
      <c r="AN8" s="49"/>
      <c r="AO8" s="48"/>
      <c r="AP8" s="48"/>
      <c r="AQ8" s="48"/>
      <c r="AR8" s="48"/>
      <c r="AS8" s="48"/>
      <c r="AT8" s="72"/>
      <c r="AU8" s="49"/>
      <c r="AV8" s="48"/>
      <c r="AW8" s="48"/>
      <c r="AX8" s="48"/>
      <c r="AY8" s="48"/>
      <c r="AZ8" s="48"/>
      <c r="BA8" s="72"/>
      <c r="BB8" s="49"/>
      <c r="BC8" s="48"/>
      <c r="BD8" s="48"/>
      <c r="BE8" s="48"/>
      <c r="BF8" s="48"/>
      <c r="BG8" s="48"/>
      <c r="BH8" s="48"/>
      <c r="BI8" s="48"/>
      <c r="BJ8" s="48"/>
      <c r="BK8" s="48"/>
      <c r="BL8" s="48"/>
      <c r="BM8" s="48"/>
      <c r="BN8" s="72"/>
      <c r="BO8" s="49"/>
      <c r="BP8" s="48"/>
      <c r="BQ8" s="48"/>
      <c r="BR8" s="48"/>
      <c r="BS8" s="48"/>
      <c r="BT8" s="48"/>
      <c r="BU8" s="48"/>
      <c r="BV8" s="48"/>
      <c r="BW8" s="48"/>
      <c r="BX8" s="48"/>
      <c r="BY8" s="48"/>
      <c r="BZ8" s="48"/>
      <c r="CA8" s="114"/>
      <c r="CB8" s="72"/>
      <c r="CC8" s="53"/>
      <c r="CD8" s="54"/>
      <c r="CE8" s="54"/>
      <c r="CF8" s="54"/>
      <c r="CG8" s="54"/>
      <c r="CH8" s="54"/>
      <c r="CI8" s="72"/>
      <c r="CJ8" s="53"/>
      <c r="CK8" s="54"/>
      <c r="CL8" s="54"/>
      <c r="CM8" s="54"/>
      <c r="CN8" s="54"/>
      <c r="CO8" s="54"/>
      <c r="CP8" s="71"/>
      <c r="CQ8" s="71"/>
      <c r="CR8" s="34"/>
      <c r="CS8" s="9"/>
      <c r="CT8" s="9"/>
      <c r="CU8" s="9"/>
      <c r="CV8" s="9"/>
      <c r="CW8" s="9"/>
      <c r="CX8" s="9"/>
      <c r="CY8" s="72"/>
      <c r="CZ8" s="49"/>
      <c r="DA8" s="48"/>
      <c r="DB8" s="72"/>
      <c r="DC8" s="47"/>
      <c r="DD8" s="47"/>
      <c r="DE8" s="47"/>
      <c r="DF8" s="47"/>
      <c r="DG8" s="47"/>
      <c r="DH8" s="47"/>
      <c r="DI8" s="47"/>
      <c r="DJ8" s="47"/>
      <c r="DK8" s="47"/>
      <c r="DL8" s="47"/>
      <c r="DM8" s="71"/>
      <c r="DN8" s="71"/>
      <c r="DO8" s="49"/>
      <c r="DP8" s="48"/>
      <c r="DQ8" s="48"/>
      <c r="DR8" s="48"/>
      <c r="DS8" s="48"/>
      <c r="DT8" s="48"/>
      <c r="DU8" s="48"/>
      <c r="DV8" s="72"/>
      <c r="DW8" s="49"/>
      <c r="DX8" s="48"/>
      <c r="DY8" s="48"/>
      <c r="DZ8" s="48"/>
      <c r="EA8" s="48"/>
      <c r="EB8" s="48"/>
      <c r="EC8" s="48"/>
      <c r="ED8" s="72"/>
    </row>
    <row r="9" spans="1:134" x14ac:dyDescent="0.35">
      <c r="A9" s="52" t="str">
        <f>'Validation tests'!B9</f>
        <v>Fail</v>
      </c>
      <c r="B9" s="47"/>
      <c r="C9" s="8"/>
      <c r="D9" s="47"/>
      <c r="E9" s="48"/>
      <c r="F9" s="48"/>
      <c r="G9" s="88"/>
      <c r="H9" s="47"/>
      <c r="I9" s="47"/>
      <c r="J9" s="47"/>
      <c r="K9" s="71"/>
      <c r="L9" s="74"/>
      <c r="M9" s="47"/>
      <c r="N9" s="47"/>
      <c r="O9" s="47"/>
      <c r="P9" s="8"/>
      <c r="Q9" s="47"/>
      <c r="R9" s="71"/>
      <c r="S9" s="71"/>
      <c r="T9" s="49"/>
      <c r="U9" s="48"/>
      <c r="V9" s="48"/>
      <c r="W9" s="45"/>
      <c r="X9" s="45"/>
      <c r="Y9" s="48"/>
      <c r="Z9" s="48"/>
      <c r="AB9" s="114"/>
      <c r="AC9" s="72"/>
      <c r="AD9" s="8"/>
      <c r="AE9" s="47"/>
      <c r="AF9" s="8"/>
      <c r="AG9" s="8"/>
      <c r="AH9" s="8"/>
      <c r="AI9" s="71"/>
      <c r="AJ9" s="8"/>
      <c r="AK9" s="56"/>
      <c r="AL9" s="56"/>
      <c r="AM9" s="71"/>
      <c r="AN9" s="49"/>
      <c r="AO9" s="48"/>
      <c r="AP9" s="48"/>
      <c r="AQ9" s="48"/>
      <c r="AR9" s="48"/>
      <c r="AS9" s="48"/>
      <c r="AT9" s="72"/>
      <c r="AU9" s="49"/>
      <c r="AV9" s="48"/>
      <c r="AW9" s="48"/>
      <c r="AX9" s="48"/>
      <c r="AY9" s="48"/>
      <c r="AZ9" s="48"/>
      <c r="BA9" s="72"/>
      <c r="BB9" s="49"/>
      <c r="BC9" s="48"/>
      <c r="BD9" s="48"/>
      <c r="BE9" s="48"/>
      <c r="BF9" s="48"/>
      <c r="BG9" s="48"/>
      <c r="BH9" s="48"/>
      <c r="BI9" s="48"/>
      <c r="BJ9" s="48"/>
      <c r="BK9" s="48"/>
      <c r="BL9" s="48"/>
      <c r="BM9" s="48"/>
      <c r="BN9" s="72"/>
      <c r="BO9" s="49"/>
      <c r="BP9" s="48"/>
      <c r="BQ9" s="48"/>
      <c r="BR9" s="48"/>
      <c r="BS9" s="48"/>
      <c r="BT9" s="48"/>
      <c r="BU9" s="48"/>
      <c r="BV9" s="48"/>
      <c r="BW9" s="48"/>
      <c r="BX9" s="48"/>
      <c r="BY9" s="48"/>
      <c r="BZ9" s="48"/>
      <c r="CA9" s="114"/>
      <c r="CB9" s="72"/>
      <c r="CC9" s="53"/>
      <c r="CD9" s="54"/>
      <c r="CE9" s="54"/>
      <c r="CF9" s="54"/>
      <c r="CG9" s="54"/>
      <c r="CH9" s="54"/>
      <c r="CI9" s="72"/>
      <c r="CJ9" s="53"/>
      <c r="CK9" s="54"/>
      <c r="CL9" s="54"/>
      <c r="CM9" s="54"/>
      <c r="CN9" s="54"/>
      <c r="CO9" s="54"/>
      <c r="CP9" s="71"/>
      <c r="CQ9" s="71"/>
      <c r="CR9" s="34"/>
      <c r="CS9" s="9"/>
      <c r="CT9" s="9"/>
      <c r="CU9" s="9"/>
      <c r="CV9" s="9"/>
      <c r="CW9" s="9"/>
      <c r="CX9" s="9"/>
      <c r="CY9" s="72"/>
      <c r="CZ9" s="49"/>
      <c r="DA9" s="48"/>
      <c r="DB9" s="72"/>
      <c r="DC9" s="47"/>
      <c r="DD9" s="47"/>
      <c r="DE9" s="47"/>
      <c r="DF9" s="47"/>
      <c r="DG9" s="47"/>
      <c r="DH9" s="47"/>
      <c r="DI9" s="47"/>
      <c r="DJ9" s="47"/>
      <c r="DK9" s="47"/>
      <c r="DL9" s="47"/>
      <c r="DM9" s="71"/>
      <c r="DN9" s="71"/>
      <c r="DO9" s="49"/>
      <c r="DP9" s="48"/>
      <c r="DQ9" s="48"/>
      <c r="DR9" s="48"/>
      <c r="DS9" s="48"/>
      <c r="DT9" s="48"/>
      <c r="DU9" s="48"/>
      <c r="DV9" s="72"/>
      <c r="DW9" s="49"/>
      <c r="DX9" s="48"/>
      <c r="DY9" s="48"/>
      <c r="DZ9" s="48"/>
      <c r="EA9" s="48"/>
      <c r="EB9" s="48"/>
      <c r="EC9" s="48"/>
      <c r="ED9" s="72"/>
    </row>
    <row r="10" spans="1:134" x14ac:dyDescent="0.35">
      <c r="A10" s="52" t="str">
        <f>'Validation tests'!B10</f>
        <v>Fail</v>
      </c>
      <c r="B10" s="47"/>
      <c r="C10" s="8"/>
      <c r="D10" s="47"/>
      <c r="E10" s="48"/>
      <c r="F10" s="48"/>
      <c r="G10" s="88"/>
      <c r="H10" s="47"/>
      <c r="I10" s="47"/>
      <c r="J10" s="47"/>
      <c r="K10" s="71"/>
      <c r="L10" s="74"/>
      <c r="M10" s="47"/>
      <c r="N10" s="47"/>
      <c r="O10" s="47"/>
      <c r="P10" s="8"/>
      <c r="Q10" s="47"/>
      <c r="R10" s="71"/>
      <c r="S10" s="71"/>
      <c r="T10" s="49"/>
      <c r="U10" s="48"/>
      <c r="V10" s="48"/>
      <c r="W10" s="45"/>
      <c r="X10" s="45"/>
      <c r="Y10" s="48"/>
      <c r="Z10" s="48"/>
      <c r="AB10" s="114"/>
      <c r="AC10" s="72"/>
      <c r="AD10" s="8"/>
      <c r="AE10" s="47"/>
      <c r="AF10" s="8"/>
      <c r="AG10" s="8"/>
      <c r="AH10" s="8"/>
      <c r="AI10" s="71"/>
      <c r="AJ10" s="8"/>
      <c r="AK10" s="56"/>
      <c r="AL10" s="56"/>
      <c r="AM10" s="71"/>
      <c r="AN10" s="49"/>
      <c r="AO10" s="48"/>
      <c r="AP10" s="48"/>
      <c r="AQ10" s="48"/>
      <c r="AR10" s="48"/>
      <c r="AS10" s="48"/>
      <c r="AT10" s="72"/>
      <c r="AU10" s="49"/>
      <c r="AV10" s="48"/>
      <c r="AW10" s="48"/>
      <c r="AX10" s="48"/>
      <c r="AY10" s="48"/>
      <c r="AZ10" s="48"/>
      <c r="BA10" s="72"/>
      <c r="BB10" s="49"/>
      <c r="BC10" s="48"/>
      <c r="BD10" s="48"/>
      <c r="BE10" s="48"/>
      <c r="BF10" s="48"/>
      <c r="BG10" s="48"/>
      <c r="BH10" s="48"/>
      <c r="BI10" s="48"/>
      <c r="BJ10" s="48"/>
      <c r="BK10" s="48"/>
      <c r="BL10" s="48"/>
      <c r="BM10" s="48"/>
      <c r="BN10" s="72"/>
      <c r="BO10" s="49"/>
      <c r="BP10" s="48"/>
      <c r="BQ10" s="48"/>
      <c r="BR10" s="48"/>
      <c r="BS10" s="48"/>
      <c r="BT10" s="48"/>
      <c r="BU10" s="48"/>
      <c r="BV10" s="48"/>
      <c r="BW10" s="48"/>
      <c r="BX10" s="48"/>
      <c r="BY10" s="48"/>
      <c r="BZ10" s="48"/>
      <c r="CA10" s="114"/>
      <c r="CB10" s="72"/>
      <c r="CC10" s="53"/>
      <c r="CD10" s="54"/>
      <c r="CE10" s="54"/>
      <c r="CF10" s="54"/>
      <c r="CG10" s="54"/>
      <c r="CH10" s="54"/>
      <c r="CI10" s="72"/>
      <c r="CJ10" s="53"/>
      <c r="CK10" s="54"/>
      <c r="CL10" s="54"/>
      <c r="CM10" s="54"/>
      <c r="CN10" s="54"/>
      <c r="CO10" s="54"/>
      <c r="CP10" s="71"/>
      <c r="CQ10" s="71"/>
      <c r="CR10" s="34"/>
      <c r="CS10" s="9"/>
      <c r="CT10" s="9"/>
      <c r="CU10" s="9"/>
      <c r="CV10" s="9"/>
      <c r="CW10" s="9"/>
      <c r="CX10" s="9"/>
      <c r="CY10" s="72"/>
      <c r="CZ10" s="49"/>
      <c r="DA10" s="48"/>
      <c r="DB10" s="72"/>
      <c r="DC10" s="47"/>
      <c r="DD10" s="47"/>
      <c r="DE10" s="47"/>
      <c r="DF10" s="47"/>
      <c r="DG10" s="47"/>
      <c r="DH10" s="47"/>
      <c r="DI10" s="47"/>
      <c r="DJ10" s="47"/>
      <c r="DK10" s="47"/>
      <c r="DL10" s="47"/>
      <c r="DM10" s="71"/>
      <c r="DN10" s="71"/>
      <c r="DO10" s="49"/>
      <c r="DP10" s="48"/>
      <c r="DQ10" s="48"/>
      <c r="DR10" s="48"/>
      <c r="DS10" s="48"/>
      <c r="DT10" s="48"/>
      <c r="DU10" s="48"/>
      <c r="DV10" s="72"/>
      <c r="DW10" s="49"/>
      <c r="DX10" s="48"/>
      <c r="DY10" s="48"/>
      <c r="DZ10" s="48"/>
      <c r="EA10" s="48"/>
      <c r="EB10" s="48"/>
      <c r="EC10" s="48"/>
      <c r="ED10" s="72"/>
    </row>
    <row r="11" spans="1:134" x14ac:dyDescent="0.35">
      <c r="A11" s="52" t="str">
        <f>'Validation tests'!B11</f>
        <v>Fail</v>
      </c>
      <c r="B11" s="47"/>
      <c r="C11" s="8"/>
      <c r="D11" s="47"/>
      <c r="E11" s="48"/>
      <c r="F11" s="48"/>
      <c r="G11" s="88"/>
      <c r="H11" s="47"/>
      <c r="I11" s="47"/>
      <c r="J11" s="47"/>
      <c r="K11" s="71"/>
      <c r="L11" s="74"/>
      <c r="M11" s="47"/>
      <c r="N11" s="47"/>
      <c r="O11" s="47"/>
      <c r="P11" s="8"/>
      <c r="Q11" s="47"/>
      <c r="R11" s="71"/>
      <c r="S11" s="71"/>
      <c r="T11" s="49"/>
      <c r="U11" s="48"/>
      <c r="V11" s="48"/>
      <c r="W11" s="45"/>
      <c r="X11" s="45"/>
      <c r="Y11" s="48"/>
      <c r="Z11" s="48"/>
      <c r="AB11" s="114"/>
      <c r="AC11" s="72"/>
      <c r="AD11" s="8"/>
      <c r="AE11" s="47"/>
      <c r="AF11" s="8"/>
      <c r="AG11" s="8"/>
      <c r="AH11" s="8"/>
      <c r="AI11" s="71"/>
      <c r="AJ11" s="8"/>
      <c r="AK11" s="56"/>
      <c r="AL11" s="56"/>
      <c r="AM11" s="71"/>
      <c r="AN11" s="49"/>
      <c r="AO11" s="48"/>
      <c r="AP11" s="48"/>
      <c r="AQ11" s="48"/>
      <c r="AR11" s="48"/>
      <c r="AS11" s="48"/>
      <c r="AT11" s="72"/>
      <c r="AU11" s="49"/>
      <c r="AV11" s="48"/>
      <c r="AW11" s="48"/>
      <c r="AX11" s="48"/>
      <c r="AY11" s="48"/>
      <c r="AZ11" s="48"/>
      <c r="BA11" s="72"/>
      <c r="BB11" s="49"/>
      <c r="BC11" s="48"/>
      <c r="BD11" s="48"/>
      <c r="BE11" s="48"/>
      <c r="BF11" s="48"/>
      <c r="BG11" s="48"/>
      <c r="BH11" s="48"/>
      <c r="BI11" s="48"/>
      <c r="BJ11" s="48"/>
      <c r="BK11" s="48"/>
      <c r="BL11" s="48"/>
      <c r="BM11" s="48"/>
      <c r="BN11" s="72"/>
      <c r="BO11" s="49"/>
      <c r="BP11" s="48"/>
      <c r="BQ11" s="48"/>
      <c r="BR11" s="48"/>
      <c r="BS11" s="48"/>
      <c r="BT11" s="48"/>
      <c r="BU11" s="48"/>
      <c r="BV11" s="48"/>
      <c r="BW11" s="48"/>
      <c r="BX11" s="48"/>
      <c r="BY11" s="48"/>
      <c r="BZ11" s="48"/>
      <c r="CA11" s="114"/>
      <c r="CB11" s="72"/>
      <c r="CC11" s="53"/>
      <c r="CD11" s="54"/>
      <c r="CE11" s="54"/>
      <c r="CF11" s="54"/>
      <c r="CG11" s="54"/>
      <c r="CH11" s="54"/>
      <c r="CI11" s="72"/>
      <c r="CJ11" s="53"/>
      <c r="CK11" s="54"/>
      <c r="CL11" s="54"/>
      <c r="CM11" s="54"/>
      <c r="CN11" s="54"/>
      <c r="CO11" s="54"/>
      <c r="CP11" s="71"/>
      <c r="CQ11" s="71"/>
      <c r="CR11" s="34"/>
      <c r="CS11" s="9"/>
      <c r="CT11" s="9"/>
      <c r="CU11" s="9"/>
      <c r="CV11" s="9"/>
      <c r="CW11" s="9"/>
      <c r="CX11" s="9"/>
      <c r="CY11" s="72"/>
      <c r="CZ11" s="49"/>
      <c r="DA11" s="48"/>
      <c r="DB11" s="72"/>
      <c r="DC11" s="47"/>
      <c r="DD11" s="47"/>
      <c r="DE11" s="47"/>
      <c r="DF11" s="47"/>
      <c r="DG11" s="47"/>
      <c r="DH11" s="47"/>
      <c r="DI11" s="47"/>
      <c r="DJ11" s="47"/>
      <c r="DK11" s="47"/>
      <c r="DL11" s="47"/>
      <c r="DM11" s="71"/>
      <c r="DN11" s="71"/>
      <c r="DO11" s="49"/>
      <c r="DP11" s="48"/>
      <c r="DQ11" s="48"/>
      <c r="DR11" s="48"/>
      <c r="DS11" s="48"/>
      <c r="DT11" s="48"/>
      <c r="DU11" s="48"/>
      <c r="DV11" s="72"/>
      <c r="DW11" s="49"/>
      <c r="DX11" s="48"/>
      <c r="DY11" s="48"/>
      <c r="DZ11" s="48"/>
      <c r="EA11" s="48"/>
      <c r="EB11" s="48"/>
      <c r="EC11" s="48"/>
      <c r="ED11" s="72"/>
    </row>
    <row r="12" spans="1:134" x14ac:dyDescent="0.35">
      <c r="A12" s="52" t="str">
        <f>'Validation tests'!B12</f>
        <v>Fail</v>
      </c>
      <c r="B12" s="47"/>
      <c r="C12" s="8"/>
      <c r="D12" s="47"/>
      <c r="E12" s="48"/>
      <c r="F12" s="48"/>
      <c r="G12" s="88"/>
      <c r="H12" s="47"/>
      <c r="I12" s="47"/>
      <c r="J12" s="47"/>
      <c r="K12" s="71"/>
      <c r="L12" s="74"/>
      <c r="M12" s="47"/>
      <c r="N12" s="47"/>
      <c r="O12" s="47"/>
      <c r="P12" s="8"/>
      <c r="Q12" s="47"/>
      <c r="R12" s="71"/>
      <c r="S12" s="71"/>
      <c r="T12" s="49"/>
      <c r="U12" s="48"/>
      <c r="V12" s="48"/>
      <c r="W12" s="45"/>
      <c r="X12" s="45"/>
      <c r="Y12" s="48"/>
      <c r="Z12" s="48"/>
      <c r="AB12" s="114"/>
      <c r="AC12" s="72"/>
      <c r="AD12" s="8"/>
      <c r="AE12" s="47"/>
      <c r="AF12" s="8"/>
      <c r="AG12" s="8"/>
      <c r="AH12" s="8"/>
      <c r="AI12" s="71"/>
      <c r="AJ12" s="8"/>
      <c r="AK12" s="56"/>
      <c r="AL12" s="56"/>
      <c r="AM12" s="71"/>
      <c r="AN12" s="49"/>
      <c r="AO12" s="48"/>
      <c r="AP12" s="48"/>
      <c r="AQ12" s="48"/>
      <c r="AR12" s="48"/>
      <c r="AS12" s="48"/>
      <c r="AT12" s="72"/>
      <c r="AU12" s="49"/>
      <c r="AV12" s="48"/>
      <c r="AW12" s="48"/>
      <c r="AX12" s="48"/>
      <c r="AY12" s="48"/>
      <c r="AZ12" s="48"/>
      <c r="BA12" s="72"/>
      <c r="BB12" s="49"/>
      <c r="BC12" s="48"/>
      <c r="BD12" s="48"/>
      <c r="BE12" s="48"/>
      <c r="BF12" s="48"/>
      <c r="BG12" s="48"/>
      <c r="BH12" s="48"/>
      <c r="BI12" s="48"/>
      <c r="BJ12" s="48"/>
      <c r="BK12" s="48"/>
      <c r="BL12" s="48"/>
      <c r="BM12" s="48"/>
      <c r="BN12" s="72"/>
      <c r="BO12" s="49"/>
      <c r="BP12" s="48"/>
      <c r="BQ12" s="48"/>
      <c r="BR12" s="48"/>
      <c r="BS12" s="48"/>
      <c r="BT12" s="48"/>
      <c r="BU12" s="48"/>
      <c r="BV12" s="48"/>
      <c r="BW12" s="48"/>
      <c r="BX12" s="48"/>
      <c r="BY12" s="48"/>
      <c r="BZ12" s="48"/>
      <c r="CA12" s="114"/>
      <c r="CB12" s="72"/>
      <c r="CC12" s="53"/>
      <c r="CD12" s="54"/>
      <c r="CE12" s="54"/>
      <c r="CF12" s="54"/>
      <c r="CG12" s="54"/>
      <c r="CH12" s="54"/>
      <c r="CI12" s="72"/>
      <c r="CJ12" s="53"/>
      <c r="CK12" s="54"/>
      <c r="CL12" s="54"/>
      <c r="CM12" s="54"/>
      <c r="CN12" s="54"/>
      <c r="CO12" s="54"/>
      <c r="CP12" s="71"/>
      <c r="CQ12" s="71"/>
      <c r="CR12" s="34"/>
      <c r="CS12" s="9"/>
      <c r="CT12" s="9"/>
      <c r="CU12" s="9"/>
      <c r="CV12" s="9"/>
      <c r="CW12" s="9"/>
      <c r="CX12" s="9"/>
      <c r="CY12" s="72"/>
      <c r="CZ12" s="49"/>
      <c r="DA12" s="48"/>
      <c r="DB12" s="72"/>
      <c r="DC12" s="47"/>
      <c r="DD12" s="47"/>
      <c r="DE12" s="47"/>
      <c r="DF12" s="47"/>
      <c r="DG12" s="47"/>
      <c r="DH12" s="47"/>
      <c r="DI12" s="47"/>
      <c r="DJ12" s="47"/>
      <c r="DK12" s="47"/>
      <c r="DL12" s="47"/>
      <c r="DM12" s="71"/>
      <c r="DN12" s="71"/>
      <c r="DO12" s="49"/>
      <c r="DP12" s="48"/>
      <c r="DQ12" s="48"/>
      <c r="DR12" s="48"/>
      <c r="DS12" s="48"/>
      <c r="DT12" s="48"/>
      <c r="DU12" s="48"/>
      <c r="DV12" s="72"/>
      <c r="DW12" s="49"/>
      <c r="DX12" s="48"/>
      <c r="DY12" s="48"/>
      <c r="DZ12" s="48"/>
      <c r="EA12" s="48"/>
      <c r="EB12" s="48"/>
      <c r="EC12" s="48"/>
      <c r="ED12" s="72"/>
    </row>
    <row r="13" spans="1:134" x14ac:dyDescent="0.35">
      <c r="A13" s="52" t="str">
        <f>'Validation tests'!B13</f>
        <v>Fail</v>
      </c>
      <c r="B13" s="47"/>
      <c r="C13" s="8"/>
      <c r="D13" s="47"/>
      <c r="E13" s="48"/>
      <c r="F13" s="48"/>
      <c r="G13" s="88"/>
      <c r="H13" s="47"/>
      <c r="I13" s="47"/>
      <c r="J13" s="47"/>
      <c r="K13" s="71"/>
      <c r="L13" s="74"/>
      <c r="M13" s="47"/>
      <c r="N13" s="47"/>
      <c r="O13" s="47"/>
      <c r="P13" s="8"/>
      <c r="Q13" s="47"/>
      <c r="R13" s="71"/>
      <c r="S13" s="71"/>
      <c r="T13" s="49"/>
      <c r="U13" s="48"/>
      <c r="V13" s="48"/>
      <c r="W13" s="45"/>
      <c r="X13" s="45"/>
      <c r="Y13" s="48"/>
      <c r="Z13" s="48"/>
      <c r="AB13" s="114"/>
      <c r="AC13" s="72"/>
      <c r="AD13" s="8"/>
      <c r="AE13" s="47"/>
      <c r="AF13" s="8"/>
      <c r="AG13" s="8"/>
      <c r="AH13" s="8"/>
      <c r="AI13" s="71"/>
      <c r="AJ13" s="8"/>
      <c r="AK13" s="56"/>
      <c r="AL13" s="56"/>
      <c r="AM13" s="71"/>
      <c r="AN13" s="49"/>
      <c r="AO13" s="48"/>
      <c r="AP13" s="48"/>
      <c r="AQ13" s="48"/>
      <c r="AR13" s="48"/>
      <c r="AS13" s="48"/>
      <c r="AT13" s="72"/>
      <c r="AU13" s="49"/>
      <c r="AV13" s="48"/>
      <c r="AW13" s="48"/>
      <c r="AX13" s="48"/>
      <c r="AY13" s="48"/>
      <c r="AZ13" s="48"/>
      <c r="BA13" s="72"/>
      <c r="BB13" s="49"/>
      <c r="BC13" s="48"/>
      <c r="BD13" s="48"/>
      <c r="BE13" s="48"/>
      <c r="BF13" s="48"/>
      <c r="BG13" s="48"/>
      <c r="BH13" s="48"/>
      <c r="BI13" s="48"/>
      <c r="BJ13" s="48"/>
      <c r="BK13" s="48"/>
      <c r="BL13" s="48"/>
      <c r="BM13" s="48"/>
      <c r="BN13" s="72"/>
      <c r="BO13" s="49"/>
      <c r="BP13" s="48"/>
      <c r="BQ13" s="48"/>
      <c r="BR13" s="48"/>
      <c r="BS13" s="48"/>
      <c r="BT13" s="48"/>
      <c r="BU13" s="48"/>
      <c r="BV13" s="48"/>
      <c r="BW13" s="48"/>
      <c r="BX13" s="48"/>
      <c r="BY13" s="48"/>
      <c r="BZ13" s="48"/>
      <c r="CA13" s="114"/>
      <c r="CB13" s="72"/>
      <c r="CC13" s="53"/>
      <c r="CD13" s="54"/>
      <c r="CE13" s="54"/>
      <c r="CF13" s="54"/>
      <c r="CG13" s="54"/>
      <c r="CH13" s="54"/>
      <c r="CI13" s="72"/>
      <c r="CJ13" s="53"/>
      <c r="CK13" s="54"/>
      <c r="CL13" s="54"/>
      <c r="CM13" s="54"/>
      <c r="CN13" s="54"/>
      <c r="CO13" s="54"/>
      <c r="CP13" s="71"/>
      <c r="CQ13" s="71"/>
      <c r="CR13" s="34"/>
      <c r="CS13" s="9"/>
      <c r="CT13" s="9"/>
      <c r="CU13" s="9"/>
      <c r="CV13" s="9"/>
      <c r="CW13" s="9"/>
      <c r="CX13" s="9"/>
      <c r="CY13" s="72"/>
      <c r="CZ13" s="49"/>
      <c r="DA13" s="48"/>
      <c r="DB13" s="72"/>
      <c r="DC13" s="47"/>
      <c r="DD13" s="47"/>
      <c r="DE13" s="47"/>
      <c r="DF13" s="47"/>
      <c r="DG13" s="47"/>
      <c r="DH13" s="47"/>
      <c r="DI13" s="47"/>
      <c r="DJ13" s="47"/>
      <c r="DK13" s="47"/>
      <c r="DL13" s="47"/>
      <c r="DM13" s="71"/>
      <c r="DN13" s="71"/>
      <c r="DO13" s="49"/>
      <c r="DP13" s="48"/>
      <c r="DQ13" s="48"/>
      <c r="DR13" s="48"/>
      <c r="DS13" s="48"/>
      <c r="DT13" s="48"/>
      <c r="DU13" s="48"/>
      <c r="DV13" s="72"/>
      <c r="DW13" s="49"/>
      <c r="DX13" s="48"/>
      <c r="DY13" s="48"/>
      <c r="DZ13" s="48"/>
      <c r="EA13" s="48"/>
      <c r="EB13" s="48"/>
      <c r="EC13" s="48"/>
      <c r="ED13" s="72"/>
    </row>
    <row r="14" spans="1:134" x14ac:dyDescent="0.35">
      <c r="A14" s="52" t="str">
        <f>'Validation tests'!B14</f>
        <v>Fail</v>
      </c>
      <c r="B14" s="47"/>
      <c r="C14" s="8"/>
      <c r="D14" s="47"/>
      <c r="E14" s="48"/>
      <c r="F14" s="48"/>
      <c r="G14" s="88"/>
      <c r="H14" s="47"/>
      <c r="I14" s="47"/>
      <c r="J14" s="47"/>
      <c r="K14" s="71"/>
      <c r="L14" s="74"/>
      <c r="M14" s="47"/>
      <c r="N14" s="47"/>
      <c r="O14" s="47"/>
      <c r="P14" s="8"/>
      <c r="Q14" s="47"/>
      <c r="R14" s="71"/>
      <c r="S14" s="71"/>
      <c r="T14" s="49"/>
      <c r="U14" s="48"/>
      <c r="V14" s="48"/>
      <c r="W14" s="45"/>
      <c r="X14" s="45"/>
      <c r="Y14" s="48"/>
      <c r="Z14" s="48"/>
      <c r="AB14" s="114"/>
      <c r="AC14" s="72"/>
      <c r="AD14" s="8"/>
      <c r="AE14" s="47"/>
      <c r="AF14" s="8"/>
      <c r="AG14" s="8"/>
      <c r="AH14" s="8"/>
      <c r="AI14" s="71"/>
      <c r="AJ14" s="8"/>
      <c r="AK14" s="56"/>
      <c r="AL14" s="56"/>
      <c r="AM14" s="71"/>
      <c r="AN14" s="49"/>
      <c r="AO14" s="48"/>
      <c r="AP14" s="48"/>
      <c r="AQ14" s="48"/>
      <c r="AR14" s="48"/>
      <c r="AS14" s="48"/>
      <c r="AT14" s="72"/>
      <c r="AU14" s="49"/>
      <c r="AV14" s="48"/>
      <c r="AW14" s="48"/>
      <c r="AX14" s="48"/>
      <c r="AY14" s="48"/>
      <c r="AZ14" s="48"/>
      <c r="BA14" s="72"/>
      <c r="BB14" s="49"/>
      <c r="BC14" s="48"/>
      <c r="BD14" s="48"/>
      <c r="BE14" s="48"/>
      <c r="BF14" s="48"/>
      <c r="BG14" s="48"/>
      <c r="BH14" s="48"/>
      <c r="BI14" s="48"/>
      <c r="BJ14" s="48"/>
      <c r="BK14" s="48"/>
      <c r="BL14" s="48"/>
      <c r="BM14" s="48"/>
      <c r="BN14" s="72"/>
      <c r="BO14" s="49"/>
      <c r="BP14" s="48"/>
      <c r="BQ14" s="48"/>
      <c r="BR14" s="48"/>
      <c r="BS14" s="48"/>
      <c r="BT14" s="48"/>
      <c r="BU14" s="48"/>
      <c r="BV14" s="48"/>
      <c r="BW14" s="48"/>
      <c r="BX14" s="48"/>
      <c r="BY14" s="48"/>
      <c r="BZ14" s="48"/>
      <c r="CA14" s="114"/>
      <c r="CB14" s="72"/>
      <c r="CC14" s="53"/>
      <c r="CD14" s="54"/>
      <c r="CE14" s="54"/>
      <c r="CF14" s="54"/>
      <c r="CG14" s="54"/>
      <c r="CH14" s="54"/>
      <c r="CI14" s="72"/>
      <c r="CJ14" s="53"/>
      <c r="CK14" s="54"/>
      <c r="CL14" s="54"/>
      <c r="CM14" s="54"/>
      <c r="CN14" s="54"/>
      <c r="CO14" s="54"/>
      <c r="CP14" s="71"/>
      <c r="CQ14" s="71"/>
      <c r="CR14" s="34"/>
      <c r="CS14" s="9"/>
      <c r="CT14" s="9"/>
      <c r="CU14" s="9"/>
      <c r="CV14" s="9"/>
      <c r="CW14" s="9"/>
      <c r="CX14" s="9"/>
      <c r="CY14" s="72"/>
      <c r="CZ14" s="49"/>
      <c r="DA14" s="48"/>
      <c r="DB14" s="72"/>
      <c r="DC14" s="47"/>
      <c r="DD14" s="47"/>
      <c r="DE14" s="47"/>
      <c r="DF14" s="47"/>
      <c r="DG14" s="47"/>
      <c r="DH14" s="47"/>
      <c r="DI14" s="47"/>
      <c r="DJ14" s="47"/>
      <c r="DK14" s="47"/>
      <c r="DL14" s="47"/>
      <c r="DM14" s="71"/>
      <c r="DN14" s="71"/>
      <c r="DO14" s="49"/>
      <c r="DP14" s="48"/>
      <c r="DQ14" s="48"/>
      <c r="DR14" s="48"/>
      <c r="DS14" s="48"/>
      <c r="DT14" s="48"/>
      <c r="DU14" s="48"/>
      <c r="DV14" s="72"/>
      <c r="DW14" s="49"/>
      <c r="DX14" s="48"/>
      <c r="DY14" s="48"/>
      <c r="DZ14" s="48"/>
      <c r="EA14" s="48"/>
      <c r="EB14" s="48"/>
      <c r="EC14" s="48"/>
      <c r="ED14" s="72"/>
    </row>
    <row r="15" spans="1:134" x14ac:dyDescent="0.35">
      <c r="A15" s="52" t="str">
        <f>'Validation tests'!B15</f>
        <v>Fail</v>
      </c>
      <c r="B15" s="47"/>
      <c r="C15" s="8"/>
      <c r="D15" s="47"/>
      <c r="E15" s="48"/>
      <c r="F15" s="48"/>
      <c r="G15" s="88"/>
      <c r="H15" s="47"/>
      <c r="I15" s="47"/>
      <c r="J15" s="47"/>
      <c r="K15" s="71"/>
      <c r="L15" s="74"/>
      <c r="M15" s="47"/>
      <c r="N15" s="47"/>
      <c r="O15" s="47"/>
      <c r="P15" s="8"/>
      <c r="Q15" s="47"/>
      <c r="R15" s="71"/>
      <c r="S15" s="71"/>
      <c r="T15" s="49"/>
      <c r="U15" s="48"/>
      <c r="V15" s="48"/>
      <c r="W15" s="45"/>
      <c r="X15" s="45"/>
      <c r="Y15" s="48"/>
      <c r="Z15" s="48"/>
      <c r="AB15" s="114"/>
      <c r="AC15" s="72"/>
      <c r="AD15" s="8"/>
      <c r="AE15" s="47"/>
      <c r="AF15" s="8"/>
      <c r="AG15" s="8"/>
      <c r="AH15" s="8"/>
      <c r="AI15" s="71"/>
      <c r="AJ15" s="8"/>
      <c r="AK15" s="56"/>
      <c r="AL15" s="56"/>
      <c r="AM15" s="71"/>
      <c r="AN15" s="49"/>
      <c r="AO15" s="48"/>
      <c r="AP15" s="48"/>
      <c r="AQ15" s="48"/>
      <c r="AR15" s="48"/>
      <c r="AS15" s="48"/>
      <c r="AT15" s="72"/>
      <c r="AU15" s="49"/>
      <c r="AV15" s="48"/>
      <c r="AW15" s="48"/>
      <c r="AX15" s="48"/>
      <c r="AY15" s="48"/>
      <c r="AZ15" s="48"/>
      <c r="BA15" s="72"/>
      <c r="BB15" s="49"/>
      <c r="BC15" s="48"/>
      <c r="BD15" s="48"/>
      <c r="BE15" s="48"/>
      <c r="BF15" s="48"/>
      <c r="BG15" s="48"/>
      <c r="BH15" s="48"/>
      <c r="BI15" s="48"/>
      <c r="BJ15" s="48"/>
      <c r="BK15" s="48"/>
      <c r="BL15" s="48"/>
      <c r="BM15" s="48"/>
      <c r="BN15" s="72"/>
      <c r="BO15" s="49"/>
      <c r="BP15" s="48"/>
      <c r="BQ15" s="48"/>
      <c r="BR15" s="48"/>
      <c r="BS15" s="48"/>
      <c r="BT15" s="48"/>
      <c r="BU15" s="48"/>
      <c r="BV15" s="48"/>
      <c r="BW15" s="48"/>
      <c r="BX15" s="48"/>
      <c r="BY15" s="48"/>
      <c r="BZ15" s="48"/>
      <c r="CA15" s="114"/>
      <c r="CB15" s="72"/>
      <c r="CC15" s="53"/>
      <c r="CD15" s="54"/>
      <c r="CE15" s="54"/>
      <c r="CF15" s="54"/>
      <c r="CG15" s="54"/>
      <c r="CH15" s="54"/>
      <c r="CI15" s="72"/>
      <c r="CJ15" s="53"/>
      <c r="CK15" s="54"/>
      <c r="CL15" s="54"/>
      <c r="CM15" s="54"/>
      <c r="CN15" s="54"/>
      <c r="CO15" s="54"/>
      <c r="CP15" s="71"/>
      <c r="CQ15" s="71"/>
      <c r="CR15" s="34"/>
      <c r="CS15" s="9"/>
      <c r="CT15" s="9"/>
      <c r="CU15" s="9"/>
      <c r="CV15" s="9"/>
      <c r="CW15" s="9"/>
      <c r="CX15" s="9"/>
      <c r="CY15" s="72"/>
      <c r="CZ15" s="49"/>
      <c r="DA15" s="48"/>
      <c r="DB15" s="72"/>
      <c r="DC15" s="47"/>
      <c r="DD15" s="47"/>
      <c r="DE15" s="47"/>
      <c r="DF15" s="47"/>
      <c r="DG15" s="47"/>
      <c r="DH15" s="47"/>
      <c r="DI15" s="47"/>
      <c r="DJ15" s="47"/>
      <c r="DK15" s="47"/>
      <c r="DL15" s="47"/>
      <c r="DM15" s="71"/>
      <c r="DN15" s="71"/>
      <c r="DO15" s="49"/>
      <c r="DP15" s="48"/>
      <c r="DQ15" s="48"/>
      <c r="DR15" s="48"/>
      <c r="DS15" s="48"/>
      <c r="DT15" s="48"/>
      <c r="DU15" s="48"/>
      <c r="DV15" s="72"/>
      <c r="DW15" s="49"/>
      <c r="DX15" s="48"/>
      <c r="DY15" s="48"/>
      <c r="DZ15" s="48"/>
      <c r="EA15" s="48"/>
      <c r="EB15" s="48"/>
      <c r="EC15" s="48"/>
      <c r="ED15" s="72"/>
    </row>
    <row r="16" spans="1:134" x14ac:dyDescent="0.35">
      <c r="A16" s="52" t="str">
        <f>'Validation tests'!B16</f>
        <v>Fail</v>
      </c>
      <c r="B16" s="47"/>
      <c r="C16" s="8"/>
      <c r="D16" s="47"/>
      <c r="E16" s="48"/>
      <c r="F16" s="48"/>
      <c r="G16" s="88"/>
      <c r="H16" s="47"/>
      <c r="I16" s="47"/>
      <c r="J16" s="47"/>
      <c r="K16" s="71"/>
      <c r="L16" s="74"/>
      <c r="M16" s="47"/>
      <c r="N16" s="47"/>
      <c r="O16" s="47"/>
      <c r="P16" s="8"/>
      <c r="Q16" s="47"/>
      <c r="R16" s="71"/>
      <c r="S16" s="71"/>
      <c r="T16" s="49"/>
      <c r="U16" s="48"/>
      <c r="V16" s="48"/>
      <c r="W16" s="45"/>
      <c r="X16" s="45"/>
      <c r="Y16" s="48"/>
      <c r="Z16" s="48"/>
      <c r="AB16" s="114"/>
      <c r="AC16" s="72"/>
      <c r="AD16" s="8"/>
      <c r="AE16" s="47"/>
      <c r="AF16" s="8"/>
      <c r="AG16" s="8"/>
      <c r="AH16" s="8"/>
      <c r="AI16" s="71"/>
      <c r="AJ16" s="8"/>
      <c r="AK16" s="56"/>
      <c r="AL16" s="56"/>
      <c r="AM16" s="71"/>
      <c r="AN16" s="49"/>
      <c r="AO16" s="48"/>
      <c r="AP16" s="48"/>
      <c r="AQ16" s="48"/>
      <c r="AR16" s="48"/>
      <c r="AS16" s="48"/>
      <c r="AT16" s="72"/>
      <c r="AU16" s="49"/>
      <c r="AV16" s="48"/>
      <c r="AW16" s="48"/>
      <c r="AX16" s="48"/>
      <c r="AY16" s="48"/>
      <c r="AZ16" s="48"/>
      <c r="BA16" s="72"/>
      <c r="BB16" s="49"/>
      <c r="BC16" s="48"/>
      <c r="BD16" s="48"/>
      <c r="BE16" s="48"/>
      <c r="BF16" s="48"/>
      <c r="BG16" s="48"/>
      <c r="BH16" s="48"/>
      <c r="BI16" s="48"/>
      <c r="BJ16" s="48"/>
      <c r="BK16" s="48"/>
      <c r="BL16" s="48"/>
      <c r="BM16" s="48"/>
      <c r="BN16" s="72"/>
      <c r="BO16" s="49"/>
      <c r="BP16" s="48"/>
      <c r="BQ16" s="48"/>
      <c r="BR16" s="48"/>
      <c r="BS16" s="48"/>
      <c r="BT16" s="48"/>
      <c r="BU16" s="48"/>
      <c r="BV16" s="48"/>
      <c r="BW16" s="48"/>
      <c r="BX16" s="48"/>
      <c r="BY16" s="48"/>
      <c r="BZ16" s="48"/>
      <c r="CA16" s="114"/>
      <c r="CB16" s="72"/>
      <c r="CC16" s="53"/>
      <c r="CD16" s="54"/>
      <c r="CE16" s="54"/>
      <c r="CF16" s="54"/>
      <c r="CG16" s="54"/>
      <c r="CH16" s="54"/>
      <c r="CI16" s="72"/>
      <c r="CJ16" s="53"/>
      <c r="CK16" s="54"/>
      <c r="CL16" s="54"/>
      <c r="CM16" s="54"/>
      <c r="CN16" s="54"/>
      <c r="CO16" s="54"/>
      <c r="CP16" s="71"/>
      <c r="CQ16" s="71"/>
      <c r="CR16" s="34"/>
      <c r="CS16" s="9"/>
      <c r="CT16" s="9"/>
      <c r="CU16" s="9"/>
      <c r="CV16" s="9"/>
      <c r="CW16" s="9"/>
      <c r="CX16" s="9"/>
      <c r="CY16" s="72"/>
      <c r="CZ16" s="49"/>
      <c r="DA16" s="48"/>
      <c r="DB16" s="72"/>
      <c r="DC16" s="47"/>
      <c r="DD16" s="47"/>
      <c r="DE16" s="47"/>
      <c r="DF16" s="47"/>
      <c r="DG16" s="47"/>
      <c r="DH16" s="47"/>
      <c r="DI16" s="47"/>
      <c r="DJ16" s="47"/>
      <c r="DK16" s="47"/>
      <c r="DL16" s="47"/>
      <c r="DM16" s="71"/>
      <c r="DN16" s="71"/>
      <c r="DO16" s="49"/>
      <c r="DP16" s="48"/>
      <c r="DQ16" s="48"/>
      <c r="DR16" s="48"/>
      <c r="DS16" s="48"/>
      <c r="DT16" s="48"/>
      <c r="DU16" s="48"/>
      <c r="DV16" s="72"/>
      <c r="DW16" s="49"/>
      <c r="DX16" s="48"/>
      <c r="DY16" s="48"/>
      <c r="DZ16" s="48"/>
      <c r="EA16" s="48"/>
      <c r="EB16" s="48"/>
      <c r="EC16" s="48"/>
      <c r="ED16" s="72"/>
    </row>
    <row r="17" spans="1:134" x14ac:dyDescent="0.35">
      <c r="A17" s="52" t="str">
        <f>'Validation tests'!B17</f>
        <v>Fail</v>
      </c>
      <c r="B17" s="47"/>
      <c r="C17" s="8"/>
      <c r="D17" s="47"/>
      <c r="E17" s="48"/>
      <c r="F17" s="48"/>
      <c r="G17" s="88"/>
      <c r="H17" s="47"/>
      <c r="I17" s="47"/>
      <c r="J17" s="47"/>
      <c r="K17" s="71"/>
      <c r="L17" s="74"/>
      <c r="M17" s="47"/>
      <c r="N17" s="47"/>
      <c r="O17" s="47"/>
      <c r="P17" s="8"/>
      <c r="Q17" s="47"/>
      <c r="R17" s="71"/>
      <c r="S17" s="71"/>
      <c r="T17" s="49"/>
      <c r="U17" s="48"/>
      <c r="V17" s="48"/>
      <c r="W17" s="45"/>
      <c r="X17" s="45"/>
      <c r="Y17" s="48"/>
      <c r="Z17" s="48"/>
      <c r="AB17" s="114"/>
      <c r="AC17" s="72"/>
      <c r="AD17" s="8"/>
      <c r="AE17" s="47"/>
      <c r="AF17" s="8"/>
      <c r="AG17" s="8"/>
      <c r="AH17" s="8"/>
      <c r="AI17" s="71"/>
      <c r="AJ17" s="8"/>
      <c r="AK17" s="56"/>
      <c r="AL17" s="56"/>
      <c r="AM17" s="71"/>
      <c r="AN17" s="49"/>
      <c r="AO17" s="48"/>
      <c r="AP17" s="48"/>
      <c r="AQ17" s="48"/>
      <c r="AR17" s="48"/>
      <c r="AS17" s="48"/>
      <c r="AT17" s="72"/>
      <c r="AU17" s="49"/>
      <c r="AV17" s="48"/>
      <c r="AW17" s="48"/>
      <c r="AX17" s="48"/>
      <c r="AY17" s="48"/>
      <c r="AZ17" s="48"/>
      <c r="BA17" s="72"/>
      <c r="BB17" s="49"/>
      <c r="BC17" s="48"/>
      <c r="BD17" s="48"/>
      <c r="BE17" s="48"/>
      <c r="BF17" s="48"/>
      <c r="BG17" s="48"/>
      <c r="BH17" s="48"/>
      <c r="BI17" s="48"/>
      <c r="BJ17" s="48"/>
      <c r="BK17" s="48"/>
      <c r="BL17" s="48"/>
      <c r="BM17" s="48"/>
      <c r="BN17" s="72"/>
      <c r="BO17" s="49"/>
      <c r="BP17" s="48"/>
      <c r="BQ17" s="48"/>
      <c r="BR17" s="48"/>
      <c r="BS17" s="48"/>
      <c r="BT17" s="48"/>
      <c r="BU17" s="48"/>
      <c r="BV17" s="48"/>
      <c r="BW17" s="48"/>
      <c r="BX17" s="48"/>
      <c r="BY17" s="48"/>
      <c r="BZ17" s="48"/>
      <c r="CA17" s="114"/>
      <c r="CB17" s="72"/>
      <c r="CC17" s="53"/>
      <c r="CD17" s="54"/>
      <c r="CE17" s="54"/>
      <c r="CF17" s="54"/>
      <c r="CG17" s="54"/>
      <c r="CH17" s="54"/>
      <c r="CI17" s="72"/>
      <c r="CJ17" s="53"/>
      <c r="CK17" s="54"/>
      <c r="CL17" s="54"/>
      <c r="CM17" s="54"/>
      <c r="CN17" s="54"/>
      <c r="CO17" s="54"/>
      <c r="CP17" s="71"/>
      <c r="CQ17" s="71"/>
      <c r="CR17" s="34"/>
      <c r="CS17" s="9"/>
      <c r="CT17" s="9"/>
      <c r="CU17" s="9"/>
      <c r="CV17" s="9"/>
      <c r="CW17" s="9"/>
      <c r="CX17" s="9"/>
      <c r="CY17" s="72"/>
      <c r="CZ17" s="49"/>
      <c r="DA17" s="48"/>
      <c r="DB17" s="72"/>
      <c r="DC17" s="47"/>
      <c r="DD17" s="47"/>
      <c r="DE17" s="47"/>
      <c r="DF17" s="47"/>
      <c r="DG17" s="47"/>
      <c r="DH17" s="47"/>
      <c r="DI17" s="47"/>
      <c r="DJ17" s="47"/>
      <c r="DK17" s="47"/>
      <c r="DL17" s="47"/>
      <c r="DM17" s="71"/>
      <c r="DN17" s="71"/>
      <c r="DO17" s="49"/>
      <c r="DP17" s="48"/>
      <c r="DQ17" s="48"/>
      <c r="DR17" s="48"/>
      <c r="DS17" s="48"/>
      <c r="DT17" s="48"/>
      <c r="DU17" s="48"/>
      <c r="DV17" s="72"/>
      <c r="DW17" s="49"/>
      <c r="DX17" s="48"/>
      <c r="DY17" s="48"/>
      <c r="DZ17" s="48"/>
      <c r="EA17" s="48"/>
      <c r="EB17" s="48"/>
      <c r="EC17" s="48"/>
      <c r="ED17" s="72"/>
    </row>
    <row r="18" spans="1:134" x14ac:dyDescent="0.35">
      <c r="A18" s="52" t="str">
        <f>'Validation tests'!B18</f>
        <v>Fail</v>
      </c>
      <c r="B18" s="47"/>
      <c r="C18" s="8"/>
      <c r="D18" s="47"/>
      <c r="E18" s="48"/>
      <c r="F18" s="48"/>
      <c r="G18" s="88"/>
      <c r="H18" s="47"/>
      <c r="I18" s="47"/>
      <c r="J18" s="47"/>
      <c r="K18" s="71"/>
      <c r="L18" s="74"/>
      <c r="M18" s="47"/>
      <c r="N18" s="47"/>
      <c r="O18" s="47"/>
      <c r="P18" s="8"/>
      <c r="Q18" s="47"/>
      <c r="R18" s="71"/>
      <c r="S18" s="71"/>
      <c r="T18" s="49"/>
      <c r="U18" s="48"/>
      <c r="V18" s="48"/>
      <c r="W18" s="45"/>
      <c r="X18" s="45"/>
      <c r="Y18" s="48"/>
      <c r="Z18" s="48"/>
      <c r="AB18" s="114"/>
      <c r="AC18" s="72"/>
      <c r="AD18" s="8"/>
      <c r="AE18" s="47"/>
      <c r="AF18" s="8"/>
      <c r="AG18" s="8"/>
      <c r="AH18" s="8"/>
      <c r="AI18" s="71"/>
      <c r="AJ18" s="8"/>
      <c r="AK18" s="56"/>
      <c r="AL18" s="56"/>
      <c r="AM18" s="71"/>
      <c r="AN18" s="49"/>
      <c r="AO18" s="48"/>
      <c r="AP18" s="48"/>
      <c r="AQ18" s="48"/>
      <c r="AR18" s="48"/>
      <c r="AS18" s="48"/>
      <c r="AT18" s="72"/>
      <c r="AU18" s="49"/>
      <c r="AV18" s="48"/>
      <c r="AW18" s="48"/>
      <c r="AX18" s="48"/>
      <c r="AY18" s="48"/>
      <c r="AZ18" s="48"/>
      <c r="BA18" s="72"/>
      <c r="BB18" s="49"/>
      <c r="BC18" s="48"/>
      <c r="BD18" s="48"/>
      <c r="BE18" s="48"/>
      <c r="BF18" s="48"/>
      <c r="BG18" s="48"/>
      <c r="BH18" s="48"/>
      <c r="BI18" s="48"/>
      <c r="BJ18" s="48"/>
      <c r="BK18" s="48"/>
      <c r="BL18" s="48"/>
      <c r="BM18" s="48"/>
      <c r="BN18" s="72"/>
      <c r="BO18" s="49"/>
      <c r="BP18" s="48"/>
      <c r="BQ18" s="48"/>
      <c r="BR18" s="48"/>
      <c r="BS18" s="48"/>
      <c r="BT18" s="48"/>
      <c r="BU18" s="48"/>
      <c r="BV18" s="48"/>
      <c r="BW18" s="48"/>
      <c r="BX18" s="48"/>
      <c r="BY18" s="48"/>
      <c r="BZ18" s="48"/>
      <c r="CA18" s="114"/>
      <c r="CB18" s="72"/>
      <c r="CC18" s="53"/>
      <c r="CD18" s="54"/>
      <c r="CE18" s="54"/>
      <c r="CF18" s="54"/>
      <c r="CG18" s="54"/>
      <c r="CH18" s="54"/>
      <c r="CI18" s="72"/>
      <c r="CJ18" s="53"/>
      <c r="CK18" s="54"/>
      <c r="CL18" s="54"/>
      <c r="CM18" s="54"/>
      <c r="CN18" s="54"/>
      <c r="CO18" s="54"/>
      <c r="CP18" s="71"/>
      <c r="CQ18" s="71"/>
      <c r="CR18" s="34"/>
      <c r="CS18" s="9"/>
      <c r="CT18" s="9"/>
      <c r="CU18" s="9"/>
      <c r="CV18" s="9"/>
      <c r="CW18" s="9"/>
      <c r="CX18" s="9"/>
      <c r="CY18" s="72"/>
      <c r="CZ18" s="49"/>
      <c r="DA18" s="48"/>
      <c r="DB18" s="72"/>
      <c r="DC18" s="47"/>
      <c r="DD18" s="47"/>
      <c r="DE18" s="47"/>
      <c r="DF18" s="47"/>
      <c r="DG18" s="47"/>
      <c r="DH18" s="47"/>
      <c r="DI18" s="47"/>
      <c r="DJ18" s="47"/>
      <c r="DK18" s="47"/>
      <c r="DL18" s="47"/>
      <c r="DM18" s="71"/>
      <c r="DN18" s="71"/>
      <c r="DO18" s="49"/>
      <c r="DP18" s="48"/>
      <c r="DQ18" s="48"/>
      <c r="DR18" s="48"/>
      <c r="DS18" s="48"/>
      <c r="DT18" s="48"/>
      <c r="DU18" s="48"/>
      <c r="DV18" s="72"/>
      <c r="DW18" s="49"/>
      <c r="DX18" s="48"/>
      <c r="DY18" s="48"/>
      <c r="DZ18" s="48"/>
      <c r="EA18" s="48"/>
      <c r="EB18" s="48"/>
      <c r="EC18" s="48"/>
      <c r="ED18" s="72"/>
    </row>
    <row r="19" spans="1:134" x14ac:dyDescent="0.35">
      <c r="A19" s="52" t="str">
        <f>'Validation tests'!B19</f>
        <v>Fail</v>
      </c>
      <c r="B19" s="47"/>
      <c r="C19" s="8"/>
      <c r="D19" s="47"/>
      <c r="E19" s="48"/>
      <c r="F19" s="48"/>
      <c r="G19" s="88"/>
      <c r="H19" s="47"/>
      <c r="I19" s="47"/>
      <c r="J19" s="47"/>
      <c r="K19" s="71"/>
      <c r="L19" s="74"/>
      <c r="M19" s="47"/>
      <c r="N19" s="47"/>
      <c r="O19" s="47"/>
      <c r="P19" s="8"/>
      <c r="Q19" s="47"/>
      <c r="R19" s="71"/>
      <c r="S19" s="71"/>
      <c r="T19" s="49"/>
      <c r="U19" s="48"/>
      <c r="V19" s="48"/>
      <c r="W19" s="45"/>
      <c r="X19" s="45"/>
      <c r="Y19" s="48"/>
      <c r="Z19" s="48"/>
      <c r="AB19" s="114"/>
      <c r="AC19" s="72"/>
      <c r="AD19" s="8"/>
      <c r="AE19" s="47"/>
      <c r="AF19" s="8"/>
      <c r="AG19" s="8"/>
      <c r="AH19" s="8"/>
      <c r="AI19" s="71"/>
      <c r="AJ19" s="8"/>
      <c r="AK19" s="56"/>
      <c r="AL19" s="56"/>
      <c r="AM19" s="71"/>
      <c r="AN19" s="49"/>
      <c r="AO19" s="48"/>
      <c r="AP19" s="48"/>
      <c r="AQ19" s="48"/>
      <c r="AR19" s="48"/>
      <c r="AS19" s="48"/>
      <c r="AT19" s="72"/>
      <c r="AU19" s="49"/>
      <c r="AV19" s="48"/>
      <c r="AW19" s="48"/>
      <c r="AX19" s="48"/>
      <c r="AY19" s="48"/>
      <c r="AZ19" s="48"/>
      <c r="BA19" s="72"/>
      <c r="BB19" s="49"/>
      <c r="BC19" s="48"/>
      <c r="BD19" s="48"/>
      <c r="BE19" s="48"/>
      <c r="BF19" s="48"/>
      <c r="BG19" s="48"/>
      <c r="BH19" s="48"/>
      <c r="BI19" s="48"/>
      <c r="BJ19" s="48"/>
      <c r="BK19" s="48"/>
      <c r="BL19" s="48"/>
      <c r="BM19" s="48"/>
      <c r="BN19" s="72"/>
      <c r="BO19" s="49"/>
      <c r="BP19" s="48"/>
      <c r="BQ19" s="48"/>
      <c r="BR19" s="48"/>
      <c r="BS19" s="48"/>
      <c r="BT19" s="48"/>
      <c r="BU19" s="48"/>
      <c r="BV19" s="48"/>
      <c r="BW19" s="48"/>
      <c r="BX19" s="48"/>
      <c r="BY19" s="48"/>
      <c r="BZ19" s="48"/>
      <c r="CA19" s="114"/>
      <c r="CB19" s="72"/>
      <c r="CC19" s="53"/>
      <c r="CD19" s="54"/>
      <c r="CE19" s="54"/>
      <c r="CF19" s="54"/>
      <c r="CG19" s="54"/>
      <c r="CH19" s="54"/>
      <c r="CI19" s="72"/>
      <c r="CJ19" s="53"/>
      <c r="CK19" s="54"/>
      <c r="CL19" s="54"/>
      <c r="CM19" s="54"/>
      <c r="CN19" s="54"/>
      <c r="CO19" s="54"/>
      <c r="CP19" s="71"/>
      <c r="CQ19" s="71"/>
      <c r="CR19" s="34"/>
      <c r="CS19" s="9"/>
      <c r="CT19" s="9"/>
      <c r="CU19" s="9"/>
      <c r="CV19" s="9"/>
      <c r="CW19" s="9"/>
      <c r="CX19" s="9"/>
      <c r="CY19" s="72"/>
      <c r="CZ19" s="49"/>
      <c r="DA19" s="48"/>
      <c r="DB19" s="72"/>
      <c r="DC19" s="47"/>
      <c r="DD19" s="47"/>
      <c r="DE19" s="47"/>
      <c r="DF19" s="47"/>
      <c r="DG19" s="47"/>
      <c r="DH19" s="47"/>
      <c r="DI19" s="47"/>
      <c r="DJ19" s="47"/>
      <c r="DK19" s="47"/>
      <c r="DL19" s="47"/>
      <c r="DM19" s="71"/>
      <c r="DN19" s="71"/>
      <c r="DO19" s="49"/>
      <c r="DP19" s="48"/>
      <c r="DQ19" s="48"/>
      <c r="DR19" s="48"/>
      <c r="DS19" s="48"/>
      <c r="DT19" s="48"/>
      <c r="DU19" s="48"/>
      <c r="DV19" s="72"/>
      <c r="DW19" s="49"/>
      <c r="DX19" s="48"/>
      <c r="DY19" s="48"/>
      <c r="DZ19" s="48"/>
      <c r="EA19" s="48"/>
      <c r="EB19" s="48"/>
      <c r="EC19" s="48"/>
      <c r="ED19" s="72"/>
    </row>
    <row r="20" spans="1:134" x14ac:dyDescent="0.35">
      <c r="A20" s="52" t="str">
        <f>'Validation tests'!B20</f>
        <v>Fail</v>
      </c>
      <c r="B20" s="47"/>
      <c r="C20" s="8"/>
      <c r="D20" s="47"/>
      <c r="E20" s="48"/>
      <c r="F20" s="48"/>
      <c r="G20" s="88"/>
      <c r="H20" s="47"/>
      <c r="I20" s="47"/>
      <c r="J20" s="47"/>
      <c r="K20" s="71"/>
      <c r="L20" s="74"/>
      <c r="M20" s="47"/>
      <c r="N20" s="47"/>
      <c r="O20" s="47"/>
      <c r="P20" s="8"/>
      <c r="Q20" s="47"/>
      <c r="R20" s="71"/>
      <c r="S20" s="71"/>
      <c r="T20" s="49"/>
      <c r="U20" s="48"/>
      <c r="V20" s="48"/>
      <c r="W20" s="45"/>
      <c r="X20" s="45"/>
      <c r="Y20" s="48"/>
      <c r="Z20" s="48"/>
      <c r="AB20" s="114"/>
      <c r="AC20" s="72"/>
      <c r="AD20" s="8"/>
      <c r="AE20" s="47"/>
      <c r="AF20" s="8"/>
      <c r="AG20" s="8"/>
      <c r="AH20" s="8"/>
      <c r="AI20" s="71"/>
      <c r="AJ20" s="8"/>
      <c r="AK20" s="56"/>
      <c r="AL20" s="56"/>
      <c r="AM20" s="71"/>
      <c r="AN20" s="49"/>
      <c r="AO20" s="48"/>
      <c r="AP20" s="48"/>
      <c r="AQ20" s="48"/>
      <c r="AR20" s="48"/>
      <c r="AS20" s="48"/>
      <c r="AT20" s="72"/>
      <c r="AU20" s="49"/>
      <c r="AV20" s="48"/>
      <c r="AW20" s="48"/>
      <c r="AX20" s="48"/>
      <c r="AY20" s="48"/>
      <c r="AZ20" s="48"/>
      <c r="BA20" s="72"/>
      <c r="BB20" s="49"/>
      <c r="BC20" s="48"/>
      <c r="BD20" s="48"/>
      <c r="BE20" s="48"/>
      <c r="BF20" s="48"/>
      <c r="BG20" s="48"/>
      <c r="BH20" s="48"/>
      <c r="BI20" s="48"/>
      <c r="BJ20" s="48"/>
      <c r="BK20" s="48"/>
      <c r="BL20" s="48"/>
      <c r="BM20" s="48"/>
      <c r="BN20" s="72"/>
      <c r="BO20" s="49"/>
      <c r="BP20" s="48"/>
      <c r="BQ20" s="48"/>
      <c r="BR20" s="48"/>
      <c r="BS20" s="48"/>
      <c r="BT20" s="48"/>
      <c r="BU20" s="48"/>
      <c r="BV20" s="48"/>
      <c r="BW20" s="48"/>
      <c r="BX20" s="48"/>
      <c r="BY20" s="48"/>
      <c r="BZ20" s="48"/>
      <c r="CA20" s="114"/>
      <c r="CB20" s="72"/>
      <c r="CC20" s="53"/>
      <c r="CD20" s="54"/>
      <c r="CE20" s="54"/>
      <c r="CF20" s="54"/>
      <c r="CG20" s="54"/>
      <c r="CH20" s="54"/>
      <c r="CI20" s="72"/>
      <c r="CJ20" s="53"/>
      <c r="CK20" s="54"/>
      <c r="CL20" s="54"/>
      <c r="CM20" s="54"/>
      <c r="CN20" s="54"/>
      <c r="CO20" s="54"/>
      <c r="CP20" s="71"/>
      <c r="CQ20" s="71"/>
      <c r="CR20" s="34"/>
      <c r="CS20" s="9"/>
      <c r="CT20" s="9"/>
      <c r="CU20" s="9"/>
      <c r="CV20" s="9"/>
      <c r="CW20" s="9"/>
      <c r="CX20" s="9"/>
      <c r="CY20" s="72"/>
      <c r="CZ20" s="49"/>
      <c r="DA20" s="48"/>
      <c r="DB20" s="72"/>
      <c r="DC20" s="47"/>
      <c r="DD20" s="47"/>
      <c r="DE20" s="47"/>
      <c r="DF20" s="47"/>
      <c r="DG20" s="47"/>
      <c r="DH20" s="47"/>
      <c r="DI20" s="47"/>
      <c r="DJ20" s="47"/>
      <c r="DK20" s="47"/>
      <c r="DL20" s="47"/>
      <c r="DM20" s="71"/>
      <c r="DN20" s="71"/>
      <c r="DO20" s="49"/>
      <c r="DP20" s="48"/>
      <c r="DQ20" s="48"/>
      <c r="DR20" s="48"/>
      <c r="DS20" s="48"/>
      <c r="DT20" s="48"/>
      <c r="DU20" s="48"/>
      <c r="DV20" s="72"/>
      <c r="DW20" s="49"/>
      <c r="DX20" s="48"/>
      <c r="DY20" s="48"/>
      <c r="DZ20" s="48"/>
      <c r="EA20" s="48"/>
      <c r="EB20" s="48"/>
      <c r="EC20" s="48"/>
      <c r="ED20" s="72"/>
    </row>
    <row r="21" spans="1:134" x14ac:dyDescent="0.35">
      <c r="A21" s="52" t="str">
        <f>'Validation tests'!B21</f>
        <v>Fail</v>
      </c>
      <c r="B21" s="47"/>
      <c r="C21" s="8"/>
      <c r="D21" s="47"/>
      <c r="E21" s="48"/>
      <c r="F21" s="48"/>
      <c r="G21" s="88"/>
      <c r="H21" s="47"/>
      <c r="I21" s="47"/>
      <c r="J21" s="47"/>
      <c r="K21" s="71"/>
      <c r="L21" s="74"/>
      <c r="M21" s="47"/>
      <c r="N21" s="47"/>
      <c r="O21" s="47"/>
      <c r="P21" s="8"/>
      <c r="Q21" s="47"/>
      <c r="R21" s="71"/>
      <c r="S21" s="71"/>
      <c r="T21" s="49"/>
      <c r="U21" s="48"/>
      <c r="V21" s="48"/>
      <c r="W21" s="45"/>
      <c r="X21" s="45"/>
      <c r="Y21" s="48"/>
      <c r="Z21" s="48"/>
      <c r="AB21" s="114"/>
      <c r="AC21" s="72"/>
      <c r="AD21" s="8"/>
      <c r="AE21" s="47"/>
      <c r="AF21" s="8"/>
      <c r="AG21" s="8"/>
      <c r="AH21" s="8"/>
      <c r="AI21" s="71"/>
      <c r="AJ21" s="8"/>
      <c r="AK21" s="56"/>
      <c r="AL21" s="56"/>
      <c r="AM21" s="71"/>
      <c r="AN21" s="49"/>
      <c r="AO21" s="48"/>
      <c r="AP21" s="48"/>
      <c r="AQ21" s="48"/>
      <c r="AR21" s="48"/>
      <c r="AS21" s="48"/>
      <c r="AT21" s="72"/>
      <c r="AU21" s="49"/>
      <c r="AV21" s="48"/>
      <c r="AW21" s="48"/>
      <c r="AX21" s="48"/>
      <c r="AY21" s="48"/>
      <c r="AZ21" s="48"/>
      <c r="BA21" s="72"/>
      <c r="BB21" s="49"/>
      <c r="BC21" s="48"/>
      <c r="BD21" s="48"/>
      <c r="BE21" s="48"/>
      <c r="BF21" s="48"/>
      <c r="BG21" s="48"/>
      <c r="BH21" s="48"/>
      <c r="BI21" s="48"/>
      <c r="BJ21" s="48"/>
      <c r="BK21" s="48"/>
      <c r="BL21" s="48"/>
      <c r="BM21" s="48"/>
      <c r="BN21" s="72"/>
      <c r="BO21" s="49"/>
      <c r="BP21" s="48"/>
      <c r="BQ21" s="48"/>
      <c r="BR21" s="48"/>
      <c r="BS21" s="48"/>
      <c r="BT21" s="48"/>
      <c r="BU21" s="48"/>
      <c r="BV21" s="48"/>
      <c r="BW21" s="48"/>
      <c r="BX21" s="48"/>
      <c r="BY21" s="48"/>
      <c r="BZ21" s="48"/>
      <c r="CA21" s="114"/>
      <c r="CB21" s="72"/>
      <c r="CC21" s="53"/>
      <c r="CD21" s="54"/>
      <c r="CE21" s="54"/>
      <c r="CF21" s="54"/>
      <c r="CG21" s="54"/>
      <c r="CH21" s="54"/>
      <c r="CI21" s="72"/>
      <c r="CJ21" s="53"/>
      <c r="CK21" s="54"/>
      <c r="CL21" s="54"/>
      <c r="CM21" s="54"/>
      <c r="CN21" s="54"/>
      <c r="CO21" s="54"/>
      <c r="CP21" s="71"/>
      <c r="CQ21" s="71"/>
      <c r="CR21" s="34"/>
      <c r="CS21" s="9"/>
      <c r="CT21" s="9"/>
      <c r="CU21" s="9"/>
      <c r="CV21" s="9"/>
      <c r="CW21" s="9"/>
      <c r="CX21" s="9"/>
      <c r="CY21" s="72"/>
      <c r="CZ21" s="49"/>
      <c r="DA21" s="48"/>
      <c r="DB21" s="72"/>
      <c r="DC21" s="47"/>
      <c r="DD21" s="47"/>
      <c r="DE21" s="47"/>
      <c r="DF21" s="47"/>
      <c r="DG21" s="47"/>
      <c r="DH21" s="47"/>
      <c r="DI21" s="47"/>
      <c r="DJ21" s="47"/>
      <c r="DK21" s="47"/>
      <c r="DL21" s="47"/>
      <c r="DM21" s="71"/>
      <c r="DN21" s="71"/>
      <c r="DO21" s="49"/>
      <c r="DP21" s="48"/>
      <c r="DQ21" s="48"/>
      <c r="DR21" s="48"/>
      <c r="DS21" s="48"/>
      <c r="DT21" s="48"/>
      <c r="DU21" s="48"/>
      <c r="DV21" s="72"/>
      <c r="DW21" s="49"/>
      <c r="DX21" s="48"/>
      <c r="DY21" s="48"/>
      <c r="DZ21" s="48"/>
      <c r="EA21" s="48"/>
      <c r="EB21" s="48"/>
      <c r="EC21" s="48"/>
      <c r="ED21" s="72"/>
    </row>
    <row r="22" spans="1:134" x14ac:dyDescent="0.35">
      <c r="A22" s="52" t="str">
        <f>'Validation tests'!B22</f>
        <v>Fail</v>
      </c>
      <c r="B22" s="47"/>
      <c r="C22" s="8"/>
      <c r="D22" s="47"/>
      <c r="E22" s="48"/>
      <c r="F22" s="48"/>
      <c r="G22" s="88"/>
      <c r="H22" s="47"/>
      <c r="I22" s="47"/>
      <c r="J22" s="47"/>
      <c r="K22" s="71"/>
      <c r="L22" s="74"/>
      <c r="M22" s="47"/>
      <c r="N22" s="47"/>
      <c r="O22" s="47"/>
      <c r="P22" s="8"/>
      <c r="Q22" s="47"/>
      <c r="R22" s="71"/>
      <c r="S22" s="71"/>
      <c r="T22" s="49"/>
      <c r="U22" s="48"/>
      <c r="V22" s="48"/>
      <c r="W22" s="45"/>
      <c r="X22" s="45"/>
      <c r="Y22" s="48"/>
      <c r="Z22" s="48"/>
      <c r="AB22" s="114"/>
      <c r="AC22" s="72"/>
      <c r="AD22" s="8"/>
      <c r="AE22" s="47"/>
      <c r="AF22" s="8"/>
      <c r="AG22" s="8"/>
      <c r="AH22" s="8"/>
      <c r="AI22" s="71"/>
      <c r="AJ22" s="8"/>
      <c r="AK22" s="56"/>
      <c r="AL22" s="56"/>
      <c r="AM22" s="71"/>
      <c r="AN22" s="49"/>
      <c r="AO22" s="48"/>
      <c r="AP22" s="48"/>
      <c r="AQ22" s="48"/>
      <c r="AR22" s="48"/>
      <c r="AS22" s="48"/>
      <c r="AT22" s="72"/>
      <c r="AU22" s="49"/>
      <c r="AV22" s="48"/>
      <c r="AW22" s="48"/>
      <c r="AX22" s="48"/>
      <c r="AY22" s="48"/>
      <c r="AZ22" s="48"/>
      <c r="BA22" s="72"/>
      <c r="BB22" s="49"/>
      <c r="BC22" s="48"/>
      <c r="BD22" s="48"/>
      <c r="BE22" s="48"/>
      <c r="BF22" s="48"/>
      <c r="BG22" s="48"/>
      <c r="BH22" s="48"/>
      <c r="BI22" s="48"/>
      <c r="BJ22" s="48"/>
      <c r="BK22" s="48"/>
      <c r="BL22" s="48"/>
      <c r="BM22" s="48"/>
      <c r="BN22" s="72"/>
      <c r="BO22" s="49"/>
      <c r="BP22" s="48"/>
      <c r="BQ22" s="48"/>
      <c r="BR22" s="48"/>
      <c r="BS22" s="48"/>
      <c r="BT22" s="48"/>
      <c r="BU22" s="48"/>
      <c r="BV22" s="48"/>
      <c r="BW22" s="48"/>
      <c r="BX22" s="48"/>
      <c r="BY22" s="48"/>
      <c r="BZ22" s="48"/>
      <c r="CA22" s="114"/>
      <c r="CB22" s="72"/>
      <c r="CC22" s="53"/>
      <c r="CD22" s="54"/>
      <c r="CE22" s="54"/>
      <c r="CF22" s="54"/>
      <c r="CG22" s="54"/>
      <c r="CH22" s="54"/>
      <c r="CI22" s="72"/>
      <c r="CJ22" s="53"/>
      <c r="CK22" s="54"/>
      <c r="CL22" s="54"/>
      <c r="CM22" s="54"/>
      <c r="CN22" s="54"/>
      <c r="CO22" s="54"/>
      <c r="CP22" s="71"/>
      <c r="CQ22" s="71"/>
      <c r="CR22" s="34"/>
      <c r="CS22" s="9"/>
      <c r="CT22" s="9"/>
      <c r="CU22" s="9"/>
      <c r="CV22" s="9"/>
      <c r="CW22" s="9"/>
      <c r="CX22" s="9"/>
      <c r="CY22" s="72"/>
      <c r="CZ22" s="49"/>
      <c r="DA22" s="48"/>
      <c r="DB22" s="72"/>
      <c r="DC22" s="47"/>
      <c r="DD22" s="47"/>
      <c r="DE22" s="47"/>
      <c r="DF22" s="47"/>
      <c r="DG22" s="47"/>
      <c r="DH22" s="47"/>
      <c r="DI22" s="47"/>
      <c r="DJ22" s="47"/>
      <c r="DK22" s="47"/>
      <c r="DL22" s="47"/>
      <c r="DM22" s="71"/>
      <c r="DN22" s="71"/>
      <c r="DO22" s="49"/>
      <c r="DP22" s="48"/>
      <c r="DQ22" s="48"/>
      <c r="DR22" s="48"/>
      <c r="DS22" s="48"/>
      <c r="DT22" s="48"/>
      <c r="DU22" s="48"/>
      <c r="DV22" s="72"/>
      <c r="DW22" s="49"/>
      <c r="DX22" s="48"/>
      <c r="DY22" s="48"/>
      <c r="DZ22" s="48"/>
      <c r="EA22" s="48"/>
      <c r="EB22" s="48"/>
      <c r="EC22" s="48"/>
      <c r="ED22" s="72"/>
    </row>
    <row r="23" spans="1:134" x14ac:dyDescent="0.35">
      <c r="A23" s="52" t="str">
        <f>'Validation tests'!B23</f>
        <v>Fail</v>
      </c>
      <c r="B23" s="47"/>
      <c r="C23" s="8"/>
      <c r="D23" s="47"/>
      <c r="E23" s="48"/>
      <c r="F23" s="48"/>
      <c r="G23" s="88"/>
      <c r="H23" s="47"/>
      <c r="I23" s="47"/>
      <c r="J23" s="47"/>
      <c r="K23" s="71"/>
      <c r="L23" s="74"/>
      <c r="M23" s="47"/>
      <c r="N23" s="47"/>
      <c r="O23" s="47"/>
      <c r="P23" s="8"/>
      <c r="Q23" s="47"/>
      <c r="R23" s="71"/>
      <c r="S23" s="71"/>
      <c r="T23" s="49"/>
      <c r="U23" s="48"/>
      <c r="V23" s="48"/>
      <c r="W23" s="45"/>
      <c r="X23" s="45"/>
      <c r="Y23" s="48"/>
      <c r="Z23" s="48"/>
      <c r="AB23" s="114"/>
      <c r="AC23" s="72"/>
      <c r="AD23" s="8"/>
      <c r="AE23" s="47"/>
      <c r="AF23" s="8"/>
      <c r="AG23" s="8"/>
      <c r="AH23" s="8"/>
      <c r="AI23" s="71"/>
      <c r="AJ23" s="8"/>
      <c r="AK23" s="56"/>
      <c r="AL23" s="56"/>
      <c r="AM23" s="71"/>
      <c r="AN23" s="49"/>
      <c r="AO23" s="48"/>
      <c r="AP23" s="48"/>
      <c r="AQ23" s="48"/>
      <c r="AR23" s="48"/>
      <c r="AS23" s="48"/>
      <c r="AT23" s="72"/>
      <c r="AU23" s="49"/>
      <c r="AV23" s="48"/>
      <c r="AW23" s="48"/>
      <c r="AX23" s="48"/>
      <c r="AY23" s="48"/>
      <c r="AZ23" s="48"/>
      <c r="BA23" s="72"/>
      <c r="BB23" s="49"/>
      <c r="BC23" s="48"/>
      <c r="BD23" s="48"/>
      <c r="BE23" s="48"/>
      <c r="BF23" s="48"/>
      <c r="BG23" s="48"/>
      <c r="BH23" s="48"/>
      <c r="BI23" s="48"/>
      <c r="BJ23" s="48"/>
      <c r="BK23" s="48"/>
      <c r="BL23" s="48"/>
      <c r="BM23" s="48"/>
      <c r="BN23" s="72"/>
      <c r="BO23" s="49"/>
      <c r="BP23" s="48"/>
      <c r="BQ23" s="48"/>
      <c r="BR23" s="48"/>
      <c r="BS23" s="48"/>
      <c r="BT23" s="48"/>
      <c r="BU23" s="48"/>
      <c r="BV23" s="48"/>
      <c r="BW23" s="48"/>
      <c r="BX23" s="48"/>
      <c r="BY23" s="48"/>
      <c r="BZ23" s="48"/>
      <c r="CA23" s="114"/>
      <c r="CB23" s="72"/>
      <c r="CC23" s="53"/>
      <c r="CD23" s="54"/>
      <c r="CE23" s="54"/>
      <c r="CF23" s="54"/>
      <c r="CG23" s="54"/>
      <c r="CH23" s="54"/>
      <c r="CI23" s="72"/>
      <c r="CJ23" s="53"/>
      <c r="CK23" s="54"/>
      <c r="CL23" s="54"/>
      <c r="CM23" s="54"/>
      <c r="CN23" s="54"/>
      <c r="CO23" s="54"/>
      <c r="CP23" s="71"/>
      <c r="CQ23" s="71"/>
      <c r="CR23" s="34"/>
      <c r="CS23" s="9"/>
      <c r="CT23" s="9"/>
      <c r="CU23" s="9"/>
      <c r="CV23" s="9"/>
      <c r="CW23" s="9"/>
      <c r="CX23" s="9"/>
      <c r="CY23" s="72"/>
      <c r="CZ23" s="49"/>
      <c r="DA23" s="48"/>
      <c r="DB23" s="72"/>
      <c r="DC23" s="47"/>
      <c r="DD23" s="47"/>
      <c r="DE23" s="47"/>
      <c r="DF23" s="47"/>
      <c r="DG23" s="47"/>
      <c r="DH23" s="47"/>
      <c r="DI23" s="47"/>
      <c r="DJ23" s="47"/>
      <c r="DK23" s="47"/>
      <c r="DL23" s="47"/>
      <c r="DM23" s="71"/>
      <c r="DN23" s="71"/>
      <c r="DO23" s="49"/>
      <c r="DP23" s="48"/>
      <c r="DQ23" s="48"/>
      <c r="DR23" s="48"/>
      <c r="DS23" s="48"/>
      <c r="DT23" s="48"/>
      <c r="DU23" s="48"/>
      <c r="DV23" s="72"/>
      <c r="DW23" s="49"/>
      <c r="DX23" s="48"/>
      <c r="DY23" s="48"/>
      <c r="DZ23" s="48"/>
      <c r="EA23" s="48"/>
      <c r="EB23" s="48"/>
      <c r="EC23" s="48"/>
      <c r="ED23" s="72"/>
    </row>
    <row r="24" spans="1:134" x14ac:dyDescent="0.35">
      <c r="A24" s="52" t="str">
        <f>'Validation tests'!B24</f>
        <v>Fail</v>
      </c>
      <c r="B24" s="47"/>
      <c r="C24" s="8"/>
      <c r="D24" s="47"/>
      <c r="E24" s="48"/>
      <c r="F24" s="48"/>
      <c r="G24" s="88"/>
      <c r="H24" s="47"/>
      <c r="I24" s="47"/>
      <c r="J24" s="47"/>
      <c r="K24" s="71"/>
      <c r="L24" s="74"/>
      <c r="M24" s="47"/>
      <c r="N24" s="47"/>
      <c r="O24" s="47"/>
      <c r="P24" s="8"/>
      <c r="Q24" s="47"/>
      <c r="R24" s="71"/>
      <c r="S24" s="71"/>
      <c r="T24" s="49"/>
      <c r="U24" s="48"/>
      <c r="V24" s="48"/>
      <c r="W24" s="45"/>
      <c r="X24" s="45"/>
      <c r="Y24" s="48"/>
      <c r="Z24" s="48"/>
      <c r="AB24" s="114"/>
      <c r="AC24" s="72"/>
      <c r="AD24" s="8"/>
      <c r="AE24" s="47"/>
      <c r="AF24" s="8"/>
      <c r="AG24" s="8"/>
      <c r="AH24" s="8"/>
      <c r="AI24" s="71"/>
      <c r="AJ24" s="8"/>
      <c r="AK24" s="56"/>
      <c r="AL24" s="56"/>
      <c r="AM24" s="71"/>
      <c r="AN24" s="49"/>
      <c r="AO24" s="48"/>
      <c r="AP24" s="48"/>
      <c r="AQ24" s="48"/>
      <c r="AR24" s="48"/>
      <c r="AS24" s="48"/>
      <c r="AT24" s="72"/>
      <c r="AU24" s="49"/>
      <c r="AV24" s="48"/>
      <c r="AW24" s="48"/>
      <c r="AX24" s="48"/>
      <c r="AY24" s="48"/>
      <c r="AZ24" s="48"/>
      <c r="BA24" s="72"/>
      <c r="BB24" s="49"/>
      <c r="BC24" s="48"/>
      <c r="BD24" s="48"/>
      <c r="BE24" s="48"/>
      <c r="BF24" s="48"/>
      <c r="BG24" s="48"/>
      <c r="BH24" s="48"/>
      <c r="BI24" s="48"/>
      <c r="BJ24" s="48"/>
      <c r="BK24" s="48"/>
      <c r="BL24" s="48"/>
      <c r="BM24" s="48"/>
      <c r="BN24" s="72"/>
      <c r="BO24" s="49"/>
      <c r="BP24" s="48"/>
      <c r="BQ24" s="48"/>
      <c r="BR24" s="48"/>
      <c r="BS24" s="48"/>
      <c r="BT24" s="48"/>
      <c r="BU24" s="48"/>
      <c r="BV24" s="48"/>
      <c r="BW24" s="48"/>
      <c r="BX24" s="48"/>
      <c r="BY24" s="48"/>
      <c r="BZ24" s="48"/>
      <c r="CA24" s="114"/>
      <c r="CB24" s="72"/>
      <c r="CC24" s="53"/>
      <c r="CD24" s="54"/>
      <c r="CE24" s="54"/>
      <c r="CF24" s="54"/>
      <c r="CG24" s="54"/>
      <c r="CH24" s="54"/>
      <c r="CI24" s="72"/>
      <c r="CJ24" s="53"/>
      <c r="CK24" s="54"/>
      <c r="CL24" s="54"/>
      <c r="CM24" s="54"/>
      <c r="CN24" s="54"/>
      <c r="CO24" s="54"/>
      <c r="CP24" s="71"/>
      <c r="CQ24" s="71"/>
      <c r="CR24" s="34"/>
      <c r="CS24" s="9"/>
      <c r="CT24" s="9"/>
      <c r="CU24" s="9"/>
      <c r="CV24" s="9"/>
      <c r="CW24" s="9"/>
      <c r="CX24" s="9"/>
      <c r="CY24" s="72"/>
      <c r="CZ24" s="49"/>
      <c r="DA24" s="48"/>
      <c r="DB24" s="72"/>
      <c r="DC24" s="47"/>
      <c r="DD24" s="47"/>
      <c r="DE24" s="47"/>
      <c r="DF24" s="47"/>
      <c r="DG24" s="47"/>
      <c r="DH24" s="47"/>
      <c r="DI24" s="47"/>
      <c r="DJ24" s="47"/>
      <c r="DK24" s="47"/>
      <c r="DL24" s="47"/>
      <c r="DM24" s="71"/>
      <c r="DN24" s="71"/>
      <c r="DO24" s="49"/>
      <c r="DP24" s="48"/>
      <c r="DQ24" s="48"/>
      <c r="DR24" s="48"/>
      <c r="DS24" s="48"/>
      <c r="DT24" s="48"/>
      <c r="DU24" s="48"/>
      <c r="DV24" s="72"/>
      <c r="DW24" s="49"/>
      <c r="DX24" s="48"/>
      <c r="DY24" s="48"/>
      <c r="DZ24" s="48"/>
      <c r="EA24" s="48"/>
      <c r="EB24" s="48"/>
      <c r="EC24" s="48"/>
      <c r="ED24" s="72"/>
    </row>
    <row r="25" spans="1:134" x14ac:dyDescent="0.35">
      <c r="A25" s="52" t="str">
        <f>'Validation tests'!B25</f>
        <v>Fail</v>
      </c>
      <c r="B25" s="47"/>
      <c r="C25" s="8"/>
      <c r="D25" s="47"/>
      <c r="E25" s="48"/>
      <c r="F25" s="48"/>
      <c r="G25" s="88"/>
      <c r="H25" s="47"/>
      <c r="I25" s="47"/>
      <c r="J25" s="47"/>
      <c r="K25" s="71"/>
      <c r="L25" s="74"/>
      <c r="M25" s="47"/>
      <c r="N25" s="47"/>
      <c r="O25" s="47"/>
      <c r="P25" s="8"/>
      <c r="Q25" s="47"/>
      <c r="R25" s="71"/>
      <c r="S25" s="71"/>
      <c r="T25" s="49"/>
      <c r="U25" s="48"/>
      <c r="V25" s="48"/>
      <c r="W25" s="45"/>
      <c r="X25" s="45"/>
      <c r="Y25" s="48"/>
      <c r="Z25" s="48"/>
      <c r="AB25" s="114"/>
      <c r="AC25" s="72"/>
      <c r="AD25" s="8"/>
      <c r="AE25" s="47"/>
      <c r="AF25" s="8"/>
      <c r="AG25" s="8"/>
      <c r="AH25" s="8"/>
      <c r="AI25" s="71"/>
      <c r="AJ25" s="8"/>
      <c r="AK25" s="56"/>
      <c r="AL25" s="56"/>
      <c r="AM25" s="71"/>
      <c r="AN25" s="49"/>
      <c r="AO25" s="48"/>
      <c r="AP25" s="48"/>
      <c r="AQ25" s="48"/>
      <c r="AR25" s="48"/>
      <c r="AS25" s="48"/>
      <c r="AT25" s="72"/>
      <c r="AU25" s="49"/>
      <c r="AV25" s="48"/>
      <c r="AW25" s="48"/>
      <c r="AX25" s="48"/>
      <c r="AY25" s="48"/>
      <c r="AZ25" s="48"/>
      <c r="BA25" s="72"/>
      <c r="BB25" s="49"/>
      <c r="BC25" s="48"/>
      <c r="BD25" s="48"/>
      <c r="BE25" s="48"/>
      <c r="BF25" s="48"/>
      <c r="BG25" s="48"/>
      <c r="BH25" s="48"/>
      <c r="BI25" s="48"/>
      <c r="BJ25" s="48"/>
      <c r="BK25" s="48"/>
      <c r="BL25" s="48"/>
      <c r="BM25" s="48"/>
      <c r="BN25" s="72"/>
      <c r="BO25" s="49"/>
      <c r="BP25" s="48"/>
      <c r="BQ25" s="48"/>
      <c r="BR25" s="48"/>
      <c r="BS25" s="48"/>
      <c r="BT25" s="48"/>
      <c r="BU25" s="48"/>
      <c r="BV25" s="48"/>
      <c r="BW25" s="48"/>
      <c r="BX25" s="48"/>
      <c r="BY25" s="48"/>
      <c r="BZ25" s="48"/>
      <c r="CA25" s="114"/>
      <c r="CB25" s="72"/>
      <c r="CC25" s="53"/>
      <c r="CD25" s="54"/>
      <c r="CE25" s="54"/>
      <c r="CF25" s="54"/>
      <c r="CG25" s="54"/>
      <c r="CH25" s="54"/>
      <c r="CI25" s="72"/>
      <c r="CJ25" s="53"/>
      <c r="CK25" s="54"/>
      <c r="CL25" s="54"/>
      <c r="CM25" s="54"/>
      <c r="CN25" s="54"/>
      <c r="CO25" s="54"/>
      <c r="CP25" s="71"/>
      <c r="CQ25" s="71"/>
      <c r="CR25" s="34"/>
      <c r="CS25" s="9"/>
      <c r="CT25" s="9"/>
      <c r="CU25" s="9"/>
      <c r="CV25" s="9"/>
      <c r="CW25" s="9"/>
      <c r="CX25" s="9"/>
      <c r="CY25" s="72"/>
      <c r="CZ25" s="49"/>
      <c r="DA25" s="48"/>
      <c r="DB25" s="72"/>
      <c r="DC25" s="47"/>
      <c r="DD25" s="47"/>
      <c r="DE25" s="47"/>
      <c r="DF25" s="47"/>
      <c r="DG25" s="47"/>
      <c r="DH25" s="47"/>
      <c r="DI25" s="47"/>
      <c r="DJ25" s="47"/>
      <c r="DK25" s="47"/>
      <c r="DL25" s="47"/>
      <c r="DM25" s="71"/>
      <c r="DN25" s="71"/>
      <c r="DO25" s="49"/>
      <c r="DP25" s="48"/>
      <c r="DQ25" s="48"/>
      <c r="DR25" s="48"/>
      <c r="DS25" s="48"/>
      <c r="DT25" s="48"/>
      <c r="DU25" s="48"/>
      <c r="DV25" s="72"/>
      <c r="DW25" s="49"/>
      <c r="DX25" s="48"/>
      <c r="DY25" s="48"/>
      <c r="DZ25" s="48"/>
      <c r="EA25" s="48"/>
      <c r="EB25" s="48"/>
      <c r="EC25" s="48"/>
      <c r="ED25" s="72"/>
    </row>
    <row r="26" spans="1:134" x14ac:dyDescent="0.35">
      <c r="A26" s="52" t="str">
        <f>'Validation tests'!B26</f>
        <v>Fail</v>
      </c>
      <c r="B26" s="47"/>
      <c r="C26" s="8"/>
      <c r="D26" s="47"/>
      <c r="E26" s="48"/>
      <c r="F26" s="48"/>
      <c r="G26" s="88"/>
      <c r="H26" s="47"/>
      <c r="I26" s="47"/>
      <c r="J26" s="47"/>
      <c r="K26" s="71"/>
      <c r="L26" s="74"/>
      <c r="M26" s="47"/>
      <c r="N26" s="47"/>
      <c r="O26" s="47"/>
      <c r="P26" s="8"/>
      <c r="Q26" s="47"/>
      <c r="R26" s="71"/>
      <c r="S26" s="71"/>
      <c r="T26" s="49"/>
      <c r="U26" s="48"/>
      <c r="V26" s="48"/>
      <c r="W26" s="45"/>
      <c r="X26" s="45"/>
      <c r="Y26" s="48"/>
      <c r="Z26" s="48"/>
      <c r="AB26" s="114"/>
      <c r="AC26" s="72"/>
      <c r="AD26" s="8"/>
      <c r="AE26" s="47"/>
      <c r="AF26" s="8"/>
      <c r="AG26" s="8"/>
      <c r="AH26" s="8"/>
      <c r="AI26" s="71"/>
      <c r="AJ26" s="8"/>
      <c r="AK26" s="56"/>
      <c r="AL26" s="56"/>
      <c r="AM26" s="71"/>
      <c r="AN26" s="49"/>
      <c r="AO26" s="48"/>
      <c r="AP26" s="48"/>
      <c r="AQ26" s="48"/>
      <c r="AR26" s="48"/>
      <c r="AS26" s="48"/>
      <c r="AT26" s="72"/>
      <c r="AU26" s="49"/>
      <c r="AV26" s="48"/>
      <c r="AW26" s="48"/>
      <c r="AX26" s="48"/>
      <c r="AY26" s="48"/>
      <c r="AZ26" s="48"/>
      <c r="BA26" s="72"/>
      <c r="BB26" s="49"/>
      <c r="BC26" s="48"/>
      <c r="BD26" s="48"/>
      <c r="BE26" s="48"/>
      <c r="BF26" s="48"/>
      <c r="BG26" s="48"/>
      <c r="BH26" s="48"/>
      <c r="BI26" s="48"/>
      <c r="BJ26" s="48"/>
      <c r="BK26" s="48"/>
      <c r="BL26" s="48"/>
      <c r="BM26" s="48"/>
      <c r="BN26" s="72"/>
      <c r="BO26" s="49"/>
      <c r="BP26" s="48"/>
      <c r="BQ26" s="48"/>
      <c r="BR26" s="48"/>
      <c r="BS26" s="48"/>
      <c r="BT26" s="48"/>
      <c r="BU26" s="48"/>
      <c r="BV26" s="48"/>
      <c r="BW26" s="48"/>
      <c r="BX26" s="48"/>
      <c r="BY26" s="48"/>
      <c r="BZ26" s="48"/>
      <c r="CA26" s="114"/>
      <c r="CB26" s="72"/>
      <c r="CC26" s="53"/>
      <c r="CD26" s="54"/>
      <c r="CE26" s="54"/>
      <c r="CF26" s="54"/>
      <c r="CG26" s="54"/>
      <c r="CH26" s="54"/>
      <c r="CI26" s="72"/>
      <c r="CJ26" s="53"/>
      <c r="CK26" s="54"/>
      <c r="CL26" s="54"/>
      <c r="CM26" s="54"/>
      <c r="CN26" s="54"/>
      <c r="CO26" s="54"/>
      <c r="CP26" s="71"/>
      <c r="CQ26" s="71"/>
      <c r="CR26" s="34"/>
      <c r="CS26" s="9"/>
      <c r="CT26" s="9"/>
      <c r="CU26" s="9"/>
      <c r="CV26" s="9"/>
      <c r="CW26" s="9"/>
      <c r="CX26" s="9"/>
      <c r="CY26" s="72"/>
      <c r="CZ26" s="49"/>
      <c r="DA26" s="48"/>
      <c r="DB26" s="72"/>
      <c r="DC26" s="47"/>
      <c r="DD26" s="47"/>
      <c r="DE26" s="47"/>
      <c r="DF26" s="47"/>
      <c r="DG26" s="47"/>
      <c r="DH26" s="47"/>
      <c r="DI26" s="47"/>
      <c r="DJ26" s="47"/>
      <c r="DK26" s="47"/>
      <c r="DL26" s="47"/>
      <c r="DM26" s="71"/>
      <c r="DN26" s="71"/>
      <c r="DO26" s="49"/>
      <c r="DP26" s="48"/>
      <c r="DQ26" s="48"/>
      <c r="DR26" s="48"/>
      <c r="DS26" s="48"/>
      <c r="DT26" s="48"/>
      <c r="DU26" s="48"/>
      <c r="DV26" s="72"/>
      <c r="DW26" s="49"/>
      <c r="DX26" s="48"/>
      <c r="DY26" s="48"/>
      <c r="DZ26" s="48"/>
      <c r="EA26" s="48"/>
      <c r="EB26" s="48"/>
      <c r="EC26" s="48"/>
      <c r="ED26" s="72"/>
    </row>
    <row r="27" spans="1:134" x14ac:dyDescent="0.35">
      <c r="A27" s="52" t="str">
        <f>'Validation tests'!B27</f>
        <v>Fail</v>
      </c>
      <c r="B27" s="47"/>
      <c r="C27" s="8"/>
      <c r="D27" s="47"/>
      <c r="E27" s="48"/>
      <c r="F27" s="48"/>
      <c r="G27" s="88"/>
      <c r="H27" s="47"/>
      <c r="I27" s="47"/>
      <c r="J27" s="47"/>
      <c r="K27" s="71"/>
      <c r="L27" s="74"/>
      <c r="M27" s="47"/>
      <c r="N27" s="47"/>
      <c r="O27" s="47"/>
      <c r="P27" s="8"/>
      <c r="Q27" s="47"/>
      <c r="R27" s="71"/>
      <c r="S27" s="71"/>
      <c r="T27" s="49"/>
      <c r="U27" s="48"/>
      <c r="V27" s="48"/>
      <c r="W27" s="45"/>
      <c r="X27" s="45"/>
      <c r="Y27" s="48"/>
      <c r="Z27" s="48"/>
      <c r="AB27" s="114"/>
      <c r="AC27" s="72"/>
      <c r="AD27" s="8"/>
      <c r="AE27" s="47"/>
      <c r="AF27" s="8"/>
      <c r="AG27" s="8"/>
      <c r="AH27" s="8"/>
      <c r="AI27" s="71"/>
      <c r="AJ27" s="8"/>
      <c r="AK27" s="56"/>
      <c r="AL27" s="56"/>
      <c r="AM27" s="71"/>
      <c r="AN27" s="49"/>
      <c r="AO27" s="48"/>
      <c r="AP27" s="48"/>
      <c r="AQ27" s="48"/>
      <c r="AR27" s="48"/>
      <c r="AS27" s="48"/>
      <c r="AT27" s="72"/>
      <c r="AU27" s="49"/>
      <c r="AV27" s="48"/>
      <c r="AW27" s="48"/>
      <c r="AX27" s="48"/>
      <c r="AY27" s="48"/>
      <c r="AZ27" s="48"/>
      <c r="BA27" s="72"/>
      <c r="BB27" s="49"/>
      <c r="BC27" s="48"/>
      <c r="BD27" s="48"/>
      <c r="BE27" s="48"/>
      <c r="BF27" s="48"/>
      <c r="BG27" s="48"/>
      <c r="BH27" s="48"/>
      <c r="BI27" s="48"/>
      <c r="BJ27" s="48"/>
      <c r="BK27" s="48"/>
      <c r="BL27" s="48"/>
      <c r="BM27" s="48"/>
      <c r="BN27" s="72"/>
      <c r="BO27" s="49"/>
      <c r="BP27" s="48"/>
      <c r="BQ27" s="48"/>
      <c r="BR27" s="48"/>
      <c r="BS27" s="48"/>
      <c r="BT27" s="48"/>
      <c r="BU27" s="48"/>
      <c r="BV27" s="48"/>
      <c r="BW27" s="48"/>
      <c r="BX27" s="48"/>
      <c r="BY27" s="48"/>
      <c r="BZ27" s="48"/>
      <c r="CA27" s="114"/>
      <c r="CB27" s="72"/>
      <c r="CC27" s="53"/>
      <c r="CD27" s="54"/>
      <c r="CE27" s="54"/>
      <c r="CF27" s="54"/>
      <c r="CG27" s="54"/>
      <c r="CH27" s="54"/>
      <c r="CI27" s="72"/>
      <c r="CJ27" s="53"/>
      <c r="CK27" s="54"/>
      <c r="CL27" s="54"/>
      <c r="CM27" s="54"/>
      <c r="CN27" s="54"/>
      <c r="CO27" s="54"/>
      <c r="CP27" s="71"/>
      <c r="CQ27" s="71"/>
      <c r="CR27" s="34"/>
      <c r="CS27" s="9"/>
      <c r="CT27" s="9"/>
      <c r="CU27" s="9"/>
      <c r="CV27" s="9"/>
      <c r="CW27" s="9"/>
      <c r="CX27" s="9"/>
      <c r="CY27" s="72"/>
      <c r="CZ27" s="49"/>
      <c r="DA27" s="48"/>
      <c r="DB27" s="72"/>
      <c r="DC27" s="47"/>
      <c r="DD27" s="47"/>
      <c r="DE27" s="47"/>
      <c r="DF27" s="47"/>
      <c r="DG27" s="47"/>
      <c r="DH27" s="47"/>
      <c r="DI27" s="47"/>
      <c r="DJ27" s="47"/>
      <c r="DK27" s="47"/>
      <c r="DL27" s="47"/>
      <c r="DM27" s="71"/>
      <c r="DN27" s="71"/>
      <c r="DO27" s="49"/>
      <c r="DP27" s="48"/>
      <c r="DQ27" s="48"/>
      <c r="DR27" s="48"/>
      <c r="DS27" s="48"/>
      <c r="DT27" s="48"/>
      <c r="DU27" s="48"/>
      <c r="DV27" s="72"/>
      <c r="DW27" s="49"/>
      <c r="DX27" s="48"/>
      <c r="DY27" s="48"/>
      <c r="DZ27" s="48"/>
      <c r="EA27" s="48"/>
      <c r="EB27" s="48"/>
      <c r="EC27" s="48"/>
      <c r="ED27" s="72"/>
    </row>
    <row r="28" spans="1:134" x14ac:dyDescent="0.35">
      <c r="A28" s="52" t="str">
        <f>'Validation tests'!B28</f>
        <v>Fail</v>
      </c>
      <c r="B28" s="47"/>
      <c r="C28" s="8"/>
      <c r="D28" s="47"/>
      <c r="E28" s="48"/>
      <c r="F28" s="48"/>
      <c r="G28" s="88"/>
      <c r="H28" s="47"/>
      <c r="I28" s="47"/>
      <c r="J28" s="47"/>
      <c r="K28" s="71"/>
      <c r="L28" s="74"/>
      <c r="M28" s="47"/>
      <c r="N28" s="47"/>
      <c r="O28" s="47"/>
      <c r="P28" s="8"/>
      <c r="Q28" s="47"/>
      <c r="R28" s="71"/>
      <c r="S28" s="71"/>
      <c r="T28" s="49"/>
      <c r="U28" s="48"/>
      <c r="V28" s="48"/>
      <c r="W28" s="45"/>
      <c r="X28" s="45"/>
      <c r="Y28" s="48"/>
      <c r="Z28" s="48"/>
      <c r="AB28" s="114"/>
      <c r="AC28" s="72"/>
      <c r="AD28" s="8"/>
      <c r="AE28" s="47"/>
      <c r="AF28" s="8"/>
      <c r="AG28" s="8"/>
      <c r="AH28" s="8"/>
      <c r="AI28" s="71"/>
      <c r="AJ28" s="8"/>
      <c r="AK28" s="56"/>
      <c r="AL28" s="56"/>
      <c r="AM28" s="71"/>
      <c r="AN28" s="49"/>
      <c r="AO28" s="48"/>
      <c r="AP28" s="48"/>
      <c r="AQ28" s="48"/>
      <c r="AR28" s="48"/>
      <c r="AS28" s="48"/>
      <c r="AT28" s="72"/>
      <c r="AU28" s="49"/>
      <c r="AV28" s="48"/>
      <c r="AW28" s="48"/>
      <c r="AX28" s="48"/>
      <c r="AY28" s="48"/>
      <c r="AZ28" s="48"/>
      <c r="BA28" s="72"/>
      <c r="BB28" s="49"/>
      <c r="BC28" s="48"/>
      <c r="BD28" s="48"/>
      <c r="BE28" s="48"/>
      <c r="BF28" s="48"/>
      <c r="BG28" s="48"/>
      <c r="BH28" s="48"/>
      <c r="BI28" s="48"/>
      <c r="BJ28" s="48"/>
      <c r="BK28" s="48"/>
      <c r="BL28" s="48"/>
      <c r="BM28" s="48"/>
      <c r="BN28" s="72"/>
      <c r="BO28" s="49"/>
      <c r="BP28" s="48"/>
      <c r="BQ28" s="48"/>
      <c r="BR28" s="48"/>
      <c r="BS28" s="48"/>
      <c r="BT28" s="48"/>
      <c r="BU28" s="48"/>
      <c r="BV28" s="48"/>
      <c r="BW28" s="48"/>
      <c r="BX28" s="48"/>
      <c r="BY28" s="48"/>
      <c r="BZ28" s="48"/>
      <c r="CA28" s="114"/>
      <c r="CB28" s="72"/>
      <c r="CC28" s="53"/>
      <c r="CD28" s="54"/>
      <c r="CE28" s="54"/>
      <c r="CF28" s="54"/>
      <c r="CG28" s="54"/>
      <c r="CH28" s="54"/>
      <c r="CI28" s="72"/>
      <c r="CJ28" s="53"/>
      <c r="CK28" s="54"/>
      <c r="CL28" s="54"/>
      <c r="CM28" s="54"/>
      <c r="CN28" s="54"/>
      <c r="CO28" s="54"/>
      <c r="CP28" s="71"/>
      <c r="CQ28" s="71"/>
      <c r="CR28" s="34"/>
      <c r="CS28" s="9"/>
      <c r="CT28" s="9"/>
      <c r="CU28" s="9"/>
      <c r="CV28" s="9"/>
      <c r="CW28" s="9"/>
      <c r="CX28" s="9"/>
      <c r="CY28" s="72"/>
      <c r="CZ28" s="49"/>
      <c r="DA28" s="48"/>
      <c r="DB28" s="72"/>
      <c r="DC28" s="47"/>
      <c r="DD28" s="47"/>
      <c r="DE28" s="47"/>
      <c r="DF28" s="47"/>
      <c r="DG28" s="47"/>
      <c r="DH28" s="47"/>
      <c r="DI28" s="47"/>
      <c r="DJ28" s="47"/>
      <c r="DK28" s="47"/>
      <c r="DL28" s="47"/>
      <c r="DM28" s="71"/>
      <c r="DN28" s="71"/>
      <c r="DO28" s="49"/>
      <c r="DP28" s="48"/>
      <c r="DQ28" s="48"/>
      <c r="DR28" s="48"/>
      <c r="DS28" s="48"/>
      <c r="DT28" s="48"/>
      <c r="DU28" s="48"/>
      <c r="DV28" s="72"/>
      <c r="DW28" s="49"/>
      <c r="DX28" s="48"/>
      <c r="DY28" s="48"/>
      <c r="DZ28" s="48"/>
      <c r="EA28" s="48"/>
      <c r="EB28" s="48"/>
      <c r="EC28" s="48"/>
      <c r="ED28" s="72"/>
    </row>
    <row r="29" spans="1:134" x14ac:dyDescent="0.35">
      <c r="A29" s="52" t="str">
        <f>'Validation tests'!B29</f>
        <v>Fail</v>
      </c>
      <c r="B29" s="47"/>
      <c r="C29" s="8"/>
      <c r="D29" s="47"/>
      <c r="E29" s="48"/>
      <c r="F29" s="48"/>
      <c r="G29" s="88"/>
      <c r="H29" s="47"/>
      <c r="I29" s="47"/>
      <c r="J29" s="47"/>
      <c r="K29" s="71"/>
      <c r="L29" s="74"/>
      <c r="M29" s="47"/>
      <c r="N29" s="47"/>
      <c r="O29" s="47"/>
      <c r="P29" s="8"/>
      <c r="Q29" s="47"/>
      <c r="R29" s="71"/>
      <c r="S29" s="71"/>
      <c r="T29" s="49"/>
      <c r="U29" s="48"/>
      <c r="V29" s="48"/>
      <c r="W29" s="45"/>
      <c r="X29" s="45"/>
      <c r="Y29" s="48"/>
      <c r="Z29" s="48"/>
      <c r="AB29" s="114"/>
      <c r="AC29" s="72"/>
      <c r="AD29" s="8"/>
      <c r="AE29" s="47"/>
      <c r="AF29" s="8"/>
      <c r="AG29" s="8"/>
      <c r="AH29" s="8"/>
      <c r="AI29" s="71"/>
      <c r="AJ29" s="8"/>
      <c r="AK29" s="56"/>
      <c r="AL29" s="56"/>
      <c r="AM29" s="71"/>
      <c r="AN29" s="49"/>
      <c r="AO29" s="48"/>
      <c r="AP29" s="48"/>
      <c r="AQ29" s="48"/>
      <c r="AR29" s="48"/>
      <c r="AS29" s="48"/>
      <c r="AT29" s="72"/>
      <c r="AU29" s="49"/>
      <c r="AV29" s="48"/>
      <c r="AW29" s="48"/>
      <c r="AX29" s="48"/>
      <c r="AY29" s="48"/>
      <c r="AZ29" s="48"/>
      <c r="BA29" s="72"/>
      <c r="BB29" s="49"/>
      <c r="BC29" s="48"/>
      <c r="BD29" s="48"/>
      <c r="BE29" s="48"/>
      <c r="BF29" s="48"/>
      <c r="BG29" s="48"/>
      <c r="BH29" s="48"/>
      <c r="BI29" s="48"/>
      <c r="BJ29" s="48"/>
      <c r="BK29" s="48"/>
      <c r="BL29" s="48"/>
      <c r="BM29" s="48"/>
      <c r="BN29" s="72"/>
      <c r="BO29" s="49"/>
      <c r="BP29" s="48"/>
      <c r="BQ29" s="48"/>
      <c r="BR29" s="48"/>
      <c r="BS29" s="48"/>
      <c r="BT29" s="48"/>
      <c r="BU29" s="48"/>
      <c r="BV29" s="48"/>
      <c r="BW29" s="48"/>
      <c r="BX29" s="48"/>
      <c r="BY29" s="48"/>
      <c r="BZ29" s="48"/>
      <c r="CA29" s="114"/>
      <c r="CB29" s="72"/>
      <c r="CC29" s="53"/>
      <c r="CD29" s="54"/>
      <c r="CE29" s="54"/>
      <c r="CF29" s="54"/>
      <c r="CG29" s="54"/>
      <c r="CH29" s="54"/>
      <c r="CI29" s="72"/>
      <c r="CJ29" s="53"/>
      <c r="CK29" s="54"/>
      <c r="CL29" s="54"/>
      <c r="CM29" s="54"/>
      <c r="CN29" s="54"/>
      <c r="CO29" s="54"/>
      <c r="CP29" s="71"/>
      <c r="CQ29" s="71"/>
      <c r="CR29" s="34"/>
      <c r="CS29" s="9"/>
      <c r="CT29" s="9"/>
      <c r="CU29" s="9"/>
      <c r="CV29" s="9"/>
      <c r="CW29" s="9"/>
      <c r="CX29" s="9"/>
      <c r="CY29" s="72"/>
      <c r="CZ29" s="49"/>
      <c r="DA29" s="48"/>
      <c r="DB29" s="72"/>
      <c r="DC29" s="47"/>
      <c r="DD29" s="47"/>
      <c r="DE29" s="47"/>
      <c r="DF29" s="47"/>
      <c r="DG29" s="47"/>
      <c r="DH29" s="47"/>
      <c r="DI29" s="47"/>
      <c r="DJ29" s="47"/>
      <c r="DK29" s="47"/>
      <c r="DL29" s="47"/>
      <c r="DM29" s="71"/>
      <c r="DN29" s="71"/>
      <c r="DO29" s="49"/>
      <c r="DP29" s="48"/>
      <c r="DQ29" s="48"/>
      <c r="DR29" s="48"/>
      <c r="DS29" s="48"/>
      <c r="DT29" s="48"/>
      <c r="DU29" s="48"/>
      <c r="DV29" s="72"/>
      <c r="DW29" s="49"/>
      <c r="DX29" s="48"/>
      <c r="DY29" s="48"/>
      <c r="DZ29" s="48"/>
      <c r="EA29" s="48"/>
      <c r="EB29" s="48"/>
      <c r="EC29" s="48"/>
      <c r="ED29" s="72"/>
    </row>
    <row r="30" spans="1:134" x14ac:dyDescent="0.35">
      <c r="A30" s="52" t="str">
        <f>'Validation tests'!B30</f>
        <v>Fail</v>
      </c>
      <c r="B30" s="47"/>
      <c r="C30" s="8"/>
      <c r="D30" s="47"/>
      <c r="E30" s="48"/>
      <c r="F30" s="48"/>
      <c r="G30" s="88"/>
      <c r="H30" s="47"/>
      <c r="I30" s="47"/>
      <c r="J30" s="47"/>
      <c r="K30" s="71"/>
      <c r="L30" s="74"/>
      <c r="M30" s="47"/>
      <c r="N30" s="47"/>
      <c r="O30" s="47"/>
      <c r="P30" s="8"/>
      <c r="Q30" s="47"/>
      <c r="R30" s="71"/>
      <c r="S30" s="71"/>
      <c r="T30" s="49"/>
      <c r="U30" s="48"/>
      <c r="V30" s="48"/>
      <c r="W30" s="45"/>
      <c r="X30" s="45"/>
      <c r="Y30" s="48"/>
      <c r="Z30" s="48"/>
      <c r="AB30" s="114"/>
      <c r="AC30" s="72"/>
      <c r="AD30" s="8"/>
      <c r="AE30" s="47"/>
      <c r="AF30" s="8"/>
      <c r="AG30" s="8"/>
      <c r="AH30" s="8"/>
      <c r="AI30" s="71"/>
      <c r="AJ30" s="8"/>
      <c r="AK30" s="56"/>
      <c r="AL30" s="56"/>
      <c r="AM30" s="71"/>
      <c r="AN30" s="49"/>
      <c r="AO30" s="48"/>
      <c r="AP30" s="48"/>
      <c r="AQ30" s="48"/>
      <c r="AR30" s="48"/>
      <c r="AS30" s="48"/>
      <c r="AT30" s="72"/>
      <c r="AU30" s="49"/>
      <c r="AV30" s="48"/>
      <c r="AW30" s="48"/>
      <c r="AX30" s="48"/>
      <c r="AY30" s="48"/>
      <c r="AZ30" s="48"/>
      <c r="BA30" s="72"/>
      <c r="BB30" s="49"/>
      <c r="BC30" s="48"/>
      <c r="BD30" s="48"/>
      <c r="BE30" s="48"/>
      <c r="BF30" s="48"/>
      <c r="BG30" s="48"/>
      <c r="BH30" s="48"/>
      <c r="BI30" s="48"/>
      <c r="BJ30" s="48"/>
      <c r="BK30" s="48"/>
      <c r="BL30" s="48"/>
      <c r="BM30" s="48"/>
      <c r="BN30" s="72"/>
      <c r="BO30" s="49"/>
      <c r="BP30" s="48"/>
      <c r="BQ30" s="48"/>
      <c r="BR30" s="48"/>
      <c r="BS30" s="48"/>
      <c r="BT30" s="48"/>
      <c r="BU30" s="48"/>
      <c r="BV30" s="48"/>
      <c r="BW30" s="48"/>
      <c r="BX30" s="48"/>
      <c r="BY30" s="48"/>
      <c r="BZ30" s="48"/>
      <c r="CA30" s="114"/>
      <c r="CB30" s="72"/>
      <c r="CC30" s="53"/>
      <c r="CD30" s="54"/>
      <c r="CE30" s="54"/>
      <c r="CF30" s="54"/>
      <c r="CG30" s="54"/>
      <c r="CH30" s="54"/>
      <c r="CI30" s="72"/>
      <c r="CJ30" s="53"/>
      <c r="CK30" s="54"/>
      <c r="CL30" s="54"/>
      <c r="CM30" s="54"/>
      <c r="CN30" s="54"/>
      <c r="CO30" s="54"/>
      <c r="CP30" s="71"/>
      <c r="CQ30" s="71"/>
      <c r="CR30" s="34"/>
      <c r="CS30" s="9"/>
      <c r="CT30" s="9"/>
      <c r="CU30" s="9"/>
      <c r="CV30" s="9"/>
      <c r="CW30" s="9"/>
      <c r="CX30" s="9"/>
      <c r="CY30" s="72"/>
      <c r="CZ30" s="49"/>
      <c r="DA30" s="48"/>
      <c r="DB30" s="72"/>
      <c r="DC30" s="47"/>
      <c r="DD30" s="47"/>
      <c r="DE30" s="47"/>
      <c r="DF30" s="47"/>
      <c r="DG30" s="47"/>
      <c r="DH30" s="47"/>
      <c r="DI30" s="47"/>
      <c r="DJ30" s="47"/>
      <c r="DK30" s="47"/>
      <c r="DL30" s="47"/>
      <c r="DM30" s="71"/>
      <c r="DN30" s="71"/>
      <c r="DO30" s="49"/>
      <c r="DP30" s="48"/>
      <c r="DQ30" s="48"/>
      <c r="DR30" s="48"/>
      <c r="DS30" s="48"/>
      <c r="DT30" s="48"/>
      <c r="DU30" s="48"/>
      <c r="DV30" s="72"/>
      <c r="DW30" s="49"/>
      <c r="DX30" s="48"/>
      <c r="DY30" s="48"/>
      <c r="DZ30" s="48"/>
      <c r="EA30" s="48"/>
      <c r="EB30" s="48"/>
      <c r="EC30" s="48"/>
      <c r="ED30" s="72"/>
    </row>
    <row r="31" spans="1:134" x14ac:dyDescent="0.35">
      <c r="A31" s="52" t="str">
        <f>'Validation tests'!B31</f>
        <v>Fail</v>
      </c>
      <c r="B31" s="47"/>
      <c r="C31" s="8"/>
      <c r="D31" s="47"/>
      <c r="E31" s="48"/>
      <c r="F31" s="48"/>
      <c r="G31" s="88"/>
      <c r="H31" s="47"/>
      <c r="I31" s="47"/>
      <c r="J31" s="47"/>
      <c r="K31" s="71"/>
      <c r="L31" s="74"/>
      <c r="M31" s="47"/>
      <c r="N31" s="47"/>
      <c r="O31" s="47"/>
      <c r="P31" s="8"/>
      <c r="Q31" s="47"/>
      <c r="R31" s="71"/>
      <c r="S31" s="71"/>
      <c r="T31" s="49"/>
      <c r="U31" s="48"/>
      <c r="V31" s="48"/>
      <c r="W31" s="45"/>
      <c r="X31" s="45"/>
      <c r="Y31" s="48"/>
      <c r="Z31" s="48"/>
      <c r="AB31" s="114"/>
      <c r="AC31" s="72"/>
      <c r="AD31" s="8"/>
      <c r="AE31" s="47"/>
      <c r="AF31" s="8"/>
      <c r="AG31" s="8"/>
      <c r="AH31" s="8"/>
      <c r="AI31" s="71"/>
      <c r="AJ31" s="8"/>
      <c r="AK31" s="56"/>
      <c r="AL31" s="56"/>
      <c r="AM31" s="71"/>
      <c r="AN31" s="49"/>
      <c r="AO31" s="48"/>
      <c r="AP31" s="48"/>
      <c r="AQ31" s="48"/>
      <c r="AR31" s="48"/>
      <c r="AS31" s="48"/>
      <c r="AT31" s="72"/>
      <c r="AU31" s="49"/>
      <c r="AV31" s="48"/>
      <c r="AW31" s="48"/>
      <c r="AX31" s="48"/>
      <c r="AY31" s="48"/>
      <c r="AZ31" s="48"/>
      <c r="BA31" s="72"/>
      <c r="BB31" s="49"/>
      <c r="BC31" s="48"/>
      <c r="BD31" s="48"/>
      <c r="BE31" s="48"/>
      <c r="BF31" s="48"/>
      <c r="BG31" s="48"/>
      <c r="BH31" s="48"/>
      <c r="BI31" s="48"/>
      <c r="BJ31" s="48"/>
      <c r="BK31" s="48"/>
      <c r="BL31" s="48"/>
      <c r="BM31" s="48"/>
      <c r="BN31" s="72"/>
      <c r="BO31" s="49"/>
      <c r="BP31" s="48"/>
      <c r="BQ31" s="48"/>
      <c r="BR31" s="48"/>
      <c r="BS31" s="48"/>
      <c r="BT31" s="48"/>
      <c r="BU31" s="48"/>
      <c r="BV31" s="48"/>
      <c r="BW31" s="48"/>
      <c r="BX31" s="48"/>
      <c r="BY31" s="48"/>
      <c r="BZ31" s="48"/>
      <c r="CA31" s="114"/>
      <c r="CB31" s="72"/>
      <c r="CC31" s="53"/>
      <c r="CD31" s="54"/>
      <c r="CE31" s="54"/>
      <c r="CF31" s="54"/>
      <c r="CG31" s="54"/>
      <c r="CH31" s="54"/>
      <c r="CI31" s="72"/>
      <c r="CJ31" s="53"/>
      <c r="CK31" s="54"/>
      <c r="CL31" s="54"/>
      <c r="CM31" s="54"/>
      <c r="CN31" s="54"/>
      <c r="CO31" s="54"/>
      <c r="CP31" s="71"/>
      <c r="CQ31" s="71"/>
      <c r="CR31" s="34"/>
      <c r="CS31" s="9"/>
      <c r="CT31" s="9"/>
      <c r="CU31" s="9"/>
      <c r="CV31" s="9"/>
      <c r="CW31" s="9"/>
      <c r="CX31" s="9"/>
      <c r="CY31" s="72"/>
      <c r="CZ31" s="49"/>
      <c r="DA31" s="48"/>
      <c r="DB31" s="72"/>
      <c r="DC31" s="47"/>
      <c r="DD31" s="47"/>
      <c r="DE31" s="47"/>
      <c r="DF31" s="47"/>
      <c r="DG31" s="47"/>
      <c r="DH31" s="47"/>
      <c r="DI31" s="47"/>
      <c r="DJ31" s="47"/>
      <c r="DK31" s="47"/>
      <c r="DL31" s="47"/>
      <c r="DM31" s="71"/>
      <c r="DN31" s="71"/>
      <c r="DO31" s="49"/>
      <c r="DP31" s="48"/>
      <c r="DQ31" s="48"/>
      <c r="DR31" s="48"/>
      <c r="DS31" s="48"/>
      <c r="DT31" s="48"/>
      <c r="DU31" s="48"/>
      <c r="DV31" s="72"/>
      <c r="DW31" s="49"/>
      <c r="DX31" s="48"/>
      <c r="DY31" s="48"/>
      <c r="DZ31" s="48"/>
      <c r="EA31" s="48"/>
      <c r="EB31" s="48"/>
      <c r="EC31" s="48"/>
      <c r="ED31" s="72"/>
    </row>
    <row r="32" spans="1:134" x14ac:dyDescent="0.35">
      <c r="A32" s="52" t="str">
        <f>'Validation tests'!B32</f>
        <v>Fail</v>
      </c>
      <c r="B32" s="47"/>
      <c r="C32" s="8"/>
      <c r="D32" s="47"/>
      <c r="E32" s="48"/>
      <c r="F32" s="48"/>
      <c r="G32" s="88"/>
      <c r="H32" s="47"/>
      <c r="I32" s="47"/>
      <c r="J32" s="47"/>
      <c r="K32" s="71"/>
      <c r="L32" s="74"/>
      <c r="M32" s="47"/>
      <c r="N32" s="47"/>
      <c r="O32" s="47"/>
      <c r="P32" s="8"/>
      <c r="Q32" s="47"/>
      <c r="R32" s="71"/>
      <c r="S32" s="71"/>
      <c r="T32" s="49"/>
      <c r="U32" s="48"/>
      <c r="V32" s="48"/>
      <c r="W32" s="45"/>
      <c r="X32" s="45"/>
      <c r="Y32" s="48"/>
      <c r="Z32" s="48"/>
      <c r="AB32" s="114"/>
      <c r="AC32" s="72"/>
      <c r="AD32" s="8"/>
      <c r="AE32" s="47"/>
      <c r="AF32" s="8"/>
      <c r="AG32" s="8"/>
      <c r="AH32" s="8"/>
      <c r="AI32" s="71"/>
      <c r="AJ32" s="8"/>
      <c r="AK32" s="56"/>
      <c r="AL32" s="56"/>
      <c r="AM32" s="71"/>
      <c r="AN32" s="49"/>
      <c r="AO32" s="48"/>
      <c r="AP32" s="48"/>
      <c r="AQ32" s="48"/>
      <c r="AR32" s="48"/>
      <c r="AS32" s="48"/>
      <c r="AT32" s="72"/>
      <c r="AU32" s="49"/>
      <c r="AV32" s="48"/>
      <c r="AW32" s="48"/>
      <c r="AX32" s="48"/>
      <c r="AY32" s="48"/>
      <c r="AZ32" s="48"/>
      <c r="BA32" s="72"/>
      <c r="BB32" s="49"/>
      <c r="BC32" s="48"/>
      <c r="BD32" s="48"/>
      <c r="BE32" s="48"/>
      <c r="BF32" s="48"/>
      <c r="BG32" s="48"/>
      <c r="BH32" s="48"/>
      <c r="BI32" s="48"/>
      <c r="BJ32" s="48"/>
      <c r="BK32" s="48"/>
      <c r="BL32" s="48"/>
      <c r="BM32" s="48"/>
      <c r="BN32" s="72"/>
      <c r="BO32" s="49"/>
      <c r="BP32" s="48"/>
      <c r="BQ32" s="48"/>
      <c r="BR32" s="48"/>
      <c r="BS32" s="48"/>
      <c r="BT32" s="48"/>
      <c r="BU32" s="48"/>
      <c r="BV32" s="48"/>
      <c r="BW32" s="48"/>
      <c r="BX32" s="48"/>
      <c r="BY32" s="48"/>
      <c r="BZ32" s="48"/>
      <c r="CA32" s="114"/>
      <c r="CB32" s="72"/>
      <c r="CC32" s="53"/>
      <c r="CD32" s="54"/>
      <c r="CE32" s="54"/>
      <c r="CF32" s="54"/>
      <c r="CG32" s="54"/>
      <c r="CH32" s="54"/>
      <c r="CI32" s="72"/>
      <c r="CJ32" s="53"/>
      <c r="CK32" s="54"/>
      <c r="CL32" s="54"/>
      <c r="CM32" s="54"/>
      <c r="CN32" s="54"/>
      <c r="CO32" s="54"/>
      <c r="CP32" s="71"/>
      <c r="CQ32" s="71"/>
      <c r="CR32" s="34"/>
      <c r="CS32" s="9"/>
      <c r="CT32" s="9"/>
      <c r="CU32" s="9"/>
      <c r="CV32" s="9"/>
      <c r="CW32" s="9"/>
      <c r="CX32" s="9"/>
      <c r="CY32" s="72"/>
      <c r="CZ32" s="49"/>
      <c r="DA32" s="48"/>
      <c r="DB32" s="72"/>
      <c r="DC32" s="47"/>
      <c r="DD32" s="47"/>
      <c r="DE32" s="47"/>
      <c r="DF32" s="47"/>
      <c r="DG32" s="47"/>
      <c r="DH32" s="47"/>
      <c r="DI32" s="47"/>
      <c r="DJ32" s="47"/>
      <c r="DK32" s="47"/>
      <c r="DL32" s="47"/>
      <c r="DM32" s="71"/>
      <c r="DN32" s="71"/>
      <c r="DO32" s="49"/>
      <c r="DP32" s="48"/>
      <c r="DQ32" s="48"/>
      <c r="DR32" s="48"/>
      <c r="DS32" s="48"/>
      <c r="DT32" s="48"/>
      <c r="DU32" s="48"/>
      <c r="DV32" s="72"/>
      <c r="DW32" s="49"/>
      <c r="DX32" s="48"/>
      <c r="DY32" s="48"/>
      <c r="DZ32" s="48"/>
      <c r="EA32" s="48"/>
      <c r="EB32" s="48"/>
      <c r="EC32" s="48"/>
      <c r="ED32" s="72"/>
    </row>
    <row r="33" spans="1:134" x14ac:dyDescent="0.35">
      <c r="A33" s="52" t="str">
        <f>'Validation tests'!B33</f>
        <v>Fail</v>
      </c>
      <c r="B33" s="47"/>
      <c r="C33" s="8"/>
      <c r="D33" s="47"/>
      <c r="E33" s="48"/>
      <c r="F33" s="48"/>
      <c r="G33" s="88"/>
      <c r="H33" s="47"/>
      <c r="I33" s="47"/>
      <c r="J33" s="47"/>
      <c r="K33" s="71"/>
      <c r="L33" s="74"/>
      <c r="M33" s="47"/>
      <c r="N33" s="47"/>
      <c r="O33" s="47"/>
      <c r="P33" s="8"/>
      <c r="Q33" s="47"/>
      <c r="R33" s="71"/>
      <c r="S33" s="71"/>
      <c r="T33" s="49"/>
      <c r="U33" s="48"/>
      <c r="V33" s="48"/>
      <c r="W33" s="45"/>
      <c r="X33" s="45"/>
      <c r="Y33" s="48"/>
      <c r="Z33" s="48"/>
      <c r="AB33" s="114"/>
      <c r="AC33" s="72"/>
      <c r="AD33" s="8"/>
      <c r="AE33" s="47"/>
      <c r="AF33" s="8"/>
      <c r="AG33" s="8"/>
      <c r="AH33" s="8"/>
      <c r="AI33" s="71"/>
      <c r="AJ33" s="8"/>
      <c r="AK33" s="56"/>
      <c r="AL33" s="56"/>
      <c r="AM33" s="71"/>
      <c r="AN33" s="49"/>
      <c r="AO33" s="48"/>
      <c r="AP33" s="48"/>
      <c r="AQ33" s="48"/>
      <c r="AR33" s="48"/>
      <c r="AS33" s="48"/>
      <c r="AT33" s="72"/>
      <c r="AU33" s="49"/>
      <c r="AV33" s="48"/>
      <c r="AW33" s="48"/>
      <c r="AX33" s="48"/>
      <c r="AY33" s="48"/>
      <c r="AZ33" s="48"/>
      <c r="BA33" s="72"/>
      <c r="BB33" s="49"/>
      <c r="BC33" s="48"/>
      <c r="BD33" s="48"/>
      <c r="BE33" s="48"/>
      <c r="BF33" s="48"/>
      <c r="BG33" s="48"/>
      <c r="BH33" s="48"/>
      <c r="BI33" s="48"/>
      <c r="BJ33" s="48"/>
      <c r="BK33" s="48"/>
      <c r="BL33" s="48"/>
      <c r="BM33" s="48"/>
      <c r="BN33" s="72"/>
      <c r="BO33" s="49"/>
      <c r="BP33" s="48"/>
      <c r="BQ33" s="48"/>
      <c r="BR33" s="48"/>
      <c r="BS33" s="48"/>
      <c r="BT33" s="48"/>
      <c r="BU33" s="48"/>
      <c r="BV33" s="48"/>
      <c r="BW33" s="48"/>
      <c r="BX33" s="48"/>
      <c r="BY33" s="48"/>
      <c r="BZ33" s="48"/>
      <c r="CA33" s="114"/>
      <c r="CB33" s="72"/>
      <c r="CC33" s="53"/>
      <c r="CD33" s="54"/>
      <c r="CE33" s="54"/>
      <c r="CF33" s="54"/>
      <c r="CG33" s="54"/>
      <c r="CH33" s="54"/>
      <c r="CI33" s="72"/>
      <c r="CJ33" s="53"/>
      <c r="CK33" s="54"/>
      <c r="CL33" s="54"/>
      <c r="CM33" s="54"/>
      <c r="CN33" s="54"/>
      <c r="CO33" s="54"/>
      <c r="CP33" s="71"/>
      <c r="CQ33" s="71"/>
      <c r="CR33" s="34"/>
      <c r="CS33" s="9"/>
      <c r="CT33" s="9"/>
      <c r="CU33" s="9"/>
      <c r="CV33" s="9"/>
      <c r="CW33" s="9"/>
      <c r="CX33" s="9"/>
      <c r="CY33" s="72"/>
      <c r="CZ33" s="49"/>
      <c r="DA33" s="48"/>
      <c r="DB33" s="72"/>
      <c r="DC33" s="47"/>
      <c r="DD33" s="47"/>
      <c r="DE33" s="47"/>
      <c r="DF33" s="47"/>
      <c r="DG33" s="47"/>
      <c r="DH33" s="47"/>
      <c r="DI33" s="47"/>
      <c r="DJ33" s="47"/>
      <c r="DK33" s="47"/>
      <c r="DL33" s="47"/>
      <c r="DM33" s="71"/>
      <c r="DN33" s="71"/>
      <c r="DO33" s="49"/>
      <c r="DP33" s="48"/>
      <c r="DQ33" s="48"/>
      <c r="DR33" s="48"/>
      <c r="DS33" s="48"/>
      <c r="DT33" s="48"/>
      <c r="DU33" s="48"/>
      <c r="DV33" s="72"/>
      <c r="DW33" s="49"/>
      <c r="DX33" s="48"/>
      <c r="DY33" s="48"/>
      <c r="DZ33" s="48"/>
      <c r="EA33" s="48"/>
      <c r="EB33" s="48"/>
      <c r="EC33" s="48"/>
      <c r="ED33" s="72"/>
    </row>
    <row r="34" spans="1:134" x14ac:dyDescent="0.35">
      <c r="A34" s="52" t="str">
        <f>'Validation tests'!B34</f>
        <v>Fail</v>
      </c>
      <c r="B34" s="47"/>
      <c r="C34" s="8"/>
      <c r="D34" s="47"/>
      <c r="E34" s="48"/>
      <c r="F34" s="48"/>
      <c r="G34" s="88"/>
      <c r="H34" s="47"/>
      <c r="I34" s="47"/>
      <c r="J34" s="47"/>
      <c r="K34" s="71"/>
      <c r="L34" s="74"/>
      <c r="M34" s="47"/>
      <c r="N34" s="47"/>
      <c r="O34" s="47"/>
      <c r="P34" s="8"/>
      <c r="Q34" s="47"/>
      <c r="R34" s="71"/>
      <c r="S34" s="71"/>
      <c r="T34" s="49"/>
      <c r="U34" s="48"/>
      <c r="V34" s="48"/>
      <c r="W34" s="45"/>
      <c r="X34" s="45"/>
      <c r="Y34" s="48"/>
      <c r="Z34" s="48"/>
      <c r="AB34" s="114"/>
      <c r="AC34" s="72"/>
      <c r="AD34" s="8"/>
      <c r="AE34" s="47"/>
      <c r="AF34" s="8"/>
      <c r="AG34" s="8"/>
      <c r="AH34" s="8"/>
      <c r="AI34" s="71"/>
      <c r="AJ34" s="8"/>
      <c r="AK34" s="56"/>
      <c r="AL34" s="56"/>
      <c r="AM34" s="71"/>
      <c r="AN34" s="49"/>
      <c r="AO34" s="48"/>
      <c r="AP34" s="48"/>
      <c r="AQ34" s="48"/>
      <c r="AR34" s="48"/>
      <c r="AS34" s="48"/>
      <c r="AT34" s="72"/>
      <c r="AU34" s="49"/>
      <c r="AV34" s="48"/>
      <c r="AW34" s="48"/>
      <c r="AX34" s="48"/>
      <c r="AY34" s="48"/>
      <c r="AZ34" s="48"/>
      <c r="BA34" s="72"/>
      <c r="BB34" s="49"/>
      <c r="BC34" s="48"/>
      <c r="BD34" s="48"/>
      <c r="BE34" s="48"/>
      <c r="BF34" s="48"/>
      <c r="BG34" s="48"/>
      <c r="BH34" s="48"/>
      <c r="BI34" s="48"/>
      <c r="BJ34" s="48"/>
      <c r="BK34" s="48"/>
      <c r="BL34" s="48"/>
      <c r="BM34" s="48"/>
      <c r="BN34" s="72"/>
      <c r="BO34" s="49"/>
      <c r="BP34" s="48"/>
      <c r="BQ34" s="48"/>
      <c r="BR34" s="48"/>
      <c r="BS34" s="48"/>
      <c r="BT34" s="48"/>
      <c r="BU34" s="48"/>
      <c r="BV34" s="48"/>
      <c r="BW34" s="48"/>
      <c r="BX34" s="48"/>
      <c r="BY34" s="48"/>
      <c r="BZ34" s="48"/>
      <c r="CA34" s="114"/>
      <c r="CB34" s="72"/>
      <c r="CC34" s="53"/>
      <c r="CD34" s="54"/>
      <c r="CE34" s="54"/>
      <c r="CF34" s="54"/>
      <c r="CG34" s="54"/>
      <c r="CH34" s="54"/>
      <c r="CI34" s="72"/>
      <c r="CJ34" s="53"/>
      <c r="CK34" s="54"/>
      <c r="CL34" s="54"/>
      <c r="CM34" s="54"/>
      <c r="CN34" s="54"/>
      <c r="CO34" s="54"/>
      <c r="CP34" s="71"/>
      <c r="CQ34" s="71"/>
      <c r="CR34" s="34"/>
      <c r="CS34" s="9"/>
      <c r="CT34" s="9"/>
      <c r="CU34" s="9"/>
      <c r="CV34" s="9"/>
      <c r="CW34" s="9"/>
      <c r="CX34" s="9"/>
      <c r="CY34" s="72"/>
      <c r="CZ34" s="49"/>
      <c r="DA34" s="48"/>
      <c r="DB34" s="72"/>
      <c r="DC34" s="47"/>
      <c r="DD34" s="47"/>
      <c r="DE34" s="47"/>
      <c r="DF34" s="47"/>
      <c r="DG34" s="47"/>
      <c r="DH34" s="47"/>
      <c r="DI34" s="47"/>
      <c r="DJ34" s="47"/>
      <c r="DK34" s="47"/>
      <c r="DL34" s="47"/>
      <c r="DM34" s="71"/>
      <c r="DN34" s="71"/>
      <c r="DO34" s="49"/>
      <c r="DP34" s="48"/>
      <c r="DQ34" s="48"/>
      <c r="DR34" s="48"/>
      <c r="DS34" s="48"/>
      <c r="DT34" s="48"/>
      <c r="DU34" s="48"/>
      <c r="DV34" s="72"/>
      <c r="DW34" s="49"/>
      <c r="DX34" s="48"/>
      <c r="DY34" s="48"/>
      <c r="DZ34" s="48"/>
      <c r="EA34" s="48"/>
      <c r="EB34" s="48"/>
      <c r="EC34" s="48"/>
      <c r="ED34" s="72"/>
    </row>
    <row r="35" spans="1:134" x14ac:dyDescent="0.35">
      <c r="A35" s="52" t="str">
        <f>'Validation tests'!B35</f>
        <v>Fail</v>
      </c>
      <c r="B35" s="47"/>
      <c r="C35" s="8"/>
      <c r="D35" s="47"/>
      <c r="E35" s="48"/>
      <c r="F35" s="48"/>
      <c r="G35" s="88"/>
      <c r="H35" s="47"/>
      <c r="I35" s="47"/>
      <c r="J35" s="47"/>
      <c r="K35" s="71"/>
      <c r="L35" s="74"/>
      <c r="M35" s="47"/>
      <c r="N35" s="47"/>
      <c r="O35" s="47"/>
      <c r="P35" s="8"/>
      <c r="Q35" s="47"/>
      <c r="R35" s="71"/>
      <c r="S35" s="71"/>
      <c r="T35" s="49"/>
      <c r="U35" s="48"/>
      <c r="V35" s="48"/>
      <c r="W35" s="45"/>
      <c r="X35" s="45"/>
      <c r="Y35" s="48"/>
      <c r="Z35" s="48"/>
      <c r="AB35" s="114"/>
      <c r="AC35" s="72"/>
      <c r="AD35" s="8"/>
      <c r="AE35" s="47"/>
      <c r="AF35" s="8"/>
      <c r="AG35" s="8"/>
      <c r="AH35" s="8"/>
      <c r="AI35" s="71"/>
      <c r="AJ35" s="8"/>
      <c r="AK35" s="56"/>
      <c r="AL35" s="56"/>
      <c r="AM35" s="71"/>
      <c r="AN35" s="49"/>
      <c r="AO35" s="48"/>
      <c r="AP35" s="48"/>
      <c r="AQ35" s="48"/>
      <c r="AR35" s="48"/>
      <c r="AS35" s="48"/>
      <c r="AT35" s="72"/>
      <c r="AU35" s="49"/>
      <c r="AV35" s="48"/>
      <c r="AW35" s="48"/>
      <c r="AX35" s="48"/>
      <c r="AY35" s="48"/>
      <c r="AZ35" s="48"/>
      <c r="BA35" s="72"/>
      <c r="BB35" s="49"/>
      <c r="BC35" s="48"/>
      <c r="BD35" s="48"/>
      <c r="BE35" s="48"/>
      <c r="BF35" s="48"/>
      <c r="BG35" s="48"/>
      <c r="BH35" s="48"/>
      <c r="BI35" s="48"/>
      <c r="BJ35" s="48"/>
      <c r="BK35" s="48"/>
      <c r="BL35" s="48"/>
      <c r="BM35" s="48"/>
      <c r="BN35" s="72"/>
      <c r="BO35" s="49"/>
      <c r="BP35" s="48"/>
      <c r="BQ35" s="48"/>
      <c r="BR35" s="48"/>
      <c r="BS35" s="48"/>
      <c r="BT35" s="48"/>
      <c r="BU35" s="48"/>
      <c r="BV35" s="48"/>
      <c r="BW35" s="48"/>
      <c r="BX35" s="48"/>
      <c r="BY35" s="48"/>
      <c r="BZ35" s="48"/>
      <c r="CA35" s="114"/>
      <c r="CB35" s="72"/>
      <c r="CC35" s="53"/>
      <c r="CD35" s="54"/>
      <c r="CE35" s="54"/>
      <c r="CF35" s="54"/>
      <c r="CG35" s="54"/>
      <c r="CH35" s="54"/>
      <c r="CI35" s="72"/>
      <c r="CJ35" s="53"/>
      <c r="CK35" s="54"/>
      <c r="CL35" s="54"/>
      <c r="CM35" s="54"/>
      <c r="CN35" s="54"/>
      <c r="CO35" s="54"/>
      <c r="CP35" s="71"/>
      <c r="CQ35" s="71"/>
      <c r="CR35" s="34"/>
      <c r="CS35" s="9"/>
      <c r="CT35" s="9"/>
      <c r="CU35" s="9"/>
      <c r="CV35" s="9"/>
      <c r="CW35" s="9"/>
      <c r="CX35" s="9"/>
      <c r="CY35" s="72"/>
      <c r="CZ35" s="49"/>
      <c r="DA35" s="48"/>
      <c r="DB35" s="72"/>
      <c r="DC35" s="47"/>
      <c r="DD35" s="47"/>
      <c r="DE35" s="47"/>
      <c r="DF35" s="47"/>
      <c r="DG35" s="47"/>
      <c r="DH35" s="47"/>
      <c r="DI35" s="47"/>
      <c r="DJ35" s="47"/>
      <c r="DK35" s="47"/>
      <c r="DL35" s="47"/>
      <c r="DM35" s="71"/>
      <c r="DN35" s="71"/>
      <c r="DO35" s="49"/>
      <c r="DP35" s="48"/>
      <c r="DQ35" s="48"/>
      <c r="DR35" s="48"/>
      <c r="DS35" s="48"/>
      <c r="DT35" s="48"/>
      <c r="DU35" s="48"/>
      <c r="DV35" s="72"/>
      <c r="DW35" s="49"/>
      <c r="DX35" s="48"/>
      <c r="DY35" s="48"/>
      <c r="DZ35" s="48"/>
      <c r="EA35" s="48"/>
      <c r="EB35" s="48"/>
      <c r="EC35" s="48"/>
      <c r="ED35" s="72"/>
    </row>
    <row r="36" spans="1:134" x14ac:dyDescent="0.35">
      <c r="A36" s="52" t="str">
        <f>'Validation tests'!B36</f>
        <v>Fail</v>
      </c>
      <c r="B36" s="47"/>
      <c r="C36" s="8"/>
      <c r="D36" s="47"/>
      <c r="E36" s="48"/>
      <c r="F36" s="48"/>
      <c r="G36" s="88"/>
      <c r="H36" s="47"/>
      <c r="I36" s="47"/>
      <c r="J36" s="47"/>
      <c r="K36" s="71"/>
      <c r="L36" s="74"/>
      <c r="M36" s="47"/>
      <c r="N36" s="47"/>
      <c r="O36" s="47"/>
      <c r="P36" s="8"/>
      <c r="Q36" s="47"/>
      <c r="R36" s="71"/>
      <c r="S36" s="71"/>
      <c r="T36" s="49"/>
      <c r="U36" s="48"/>
      <c r="V36" s="48"/>
      <c r="W36" s="45"/>
      <c r="X36" s="45"/>
      <c r="Y36" s="48"/>
      <c r="Z36" s="48"/>
      <c r="AB36" s="114"/>
      <c r="AC36" s="72"/>
      <c r="AD36" s="8"/>
      <c r="AE36" s="47"/>
      <c r="AF36" s="8"/>
      <c r="AG36" s="8"/>
      <c r="AH36" s="8"/>
      <c r="AI36" s="71"/>
      <c r="AJ36" s="8"/>
      <c r="AK36" s="56"/>
      <c r="AL36" s="56"/>
      <c r="AM36" s="71"/>
      <c r="AN36" s="49"/>
      <c r="AO36" s="48"/>
      <c r="AP36" s="48"/>
      <c r="AQ36" s="48"/>
      <c r="AR36" s="48"/>
      <c r="AS36" s="48"/>
      <c r="AT36" s="72"/>
      <c r="AU36" s="49"/>
      <c r="AV36" s="48"/>
      <c r="AW36" s="48"/>
      <c r="AX36" s="48"/>
      <c r="AY36" s="48"/>
      <c r="AZ36" s="48"/>
      <c r="BA36" s="72"/>
      <c r="BB36" s="49"/>
      <c r="BC36" s="48"/>
      <c r="BD36" s="48"/>
      <c r="BE36" s="48"/>
      <c r="BF36" s="48"/>
      <c r="BG36" s="48"/>
      <c r="BH36" s="48"/>
      <c r="BI36" s="48"/>
      <c r="BJ36" s="48"/>
      <c r="BK36" s="48"/>
      <c r="BL36" s="48"/>
      <c r="BM36" s="48"/>
      <c r="BN36" s="72"/>
      <c r="BO36" s="49"/>
      <c r="BP36" s="48"/>
      <c r="BQ36" s="48"/>
      <c r="BR36" s="48"/>
      <c r="BS36" s="48"/>
      <c r="BT36" s="48"/>
      <c r="BU36" s="48"/>
      <c r="BV36" s="48"/>
      <c r="BW36" s="48"/>
      <c r="BX36" s="48"/>
      <c r="BY36" s="48"/>
      <c r="BZ36" s="48"/>
      <c r="CA36" s="114"/>
      <c r="CB36" s="72"/>
      <c r="CC36" s="53"/>
      <c r="CD36" s="54"/>
      <c r="CE36" s="54"/>
      <c r="CF36" s="54"/>
      <c r="CG36" s="54"/>
      <c r="CH36" s="54"/>
      <c r="CI36" s="72"/>
      <c r="CJ36" s="53"/>
      <c r="CK36" s="54"/>
      <c r="CL36" s="54"/>
      <c r="CM36" s="54"/>
      <c r="CN36" s="54"/>
      <c r="CO36" s="54"/>
      <c r="CP36" s="71"/>
      <c r="CQ36" s="71"/>
      <c r="CR36" s="34"/>
      <c r="CS36" s="9"/>
      <c r="CT36" s="9"/>
      <c r="CU36" s="9"/>
      <c r="CV36" s="9"/>
      <c r="CW36" s="9"/>
      <c r="CX36" s="9"/>
      <c r="CY36" s="72"/>
      <c r="CZ36" s="49"/>
      <c r="DA36" s="48"/>
      <c r="DB36" s="72"/>
      <c r="DC36" s="47"/>
      <c r="DD36" s="47"/>
      <c r="DE36" s="47"/>
      <c r="DF36" s="47"/>
      <c r="DG36" s="47"/>
      <c r="DH36" s="47"/>
      <c r="DI36" s="47"/>
      <c r="DJ36" s="47"/>
      <c r="DK36" s="47"/>
      <c r="DL36" s="47"/>
      <c r="DM36" s="71"/>
      <c r="DN36" s="71"/>
      <c r="DO36" s="49"/>
      <c r="DP36" s="48"/>
      <c r="DQ36" s="48"/>
      <c r="DR36" s="48"/>
      <c r="DS36" s="48"/>
      <c r="DT36" s="48"/>
      <c r="DU36" s="48"/>
      <c r="DV36" s="72"/>
      <c r="DW36" s="49"/>
      <c r="DX36" s="48"/>
      <c r="DY36" s="48"/>
      <c r="DZ36" s="48"/>
      <c r="EA36" s="48"/>
      <c r="EB36" s="48"/>
      <c r="EC36" s="48"/>
      <c r="ED36" s="72"/>
    </row>
    <row r="37" spans="1:134" x14ac:dyDescent="0.35">
      <c r="A37" s="52" t="str">
        <f>'Validation tests'!B37</f>
        <v>Fail</v>
      </c>
      <c r="B37" s="47"/>
      <c r="C37" s="8"/>
      <c r="D37" s="47"/>
      <c r="E37" s="48"/>
      <c r="F37" s="48"/>
      <c r="G37" s="88"/>
      <c r="H37" s="47"/>
      <c r="I37" s="47"/>
      <c r="J37" s="47"/>
      <c r="K37" s="71"/>
      <c r="L37" s="74"/>
      <c r="M37" s="47"/>
      <c r="N37" s="47"/>
      <c r="O37" s="47"/>
      <c r="P37" s="8"/>
      <c r="Q37" s="47"/>
      <c r="R37" s="71"/>
      <c r="S37" s="71"/>
      <c r="T37" s="49"/>
      <c r="U37" s="48"/>
      <c r="V37" s="48"/>
      <c r="W37" s="45"/>
      <c r="X37" s="45"/>
      <c r="Y37" s="48"/>
      <c r="Z37" s="48"/>
      <c r="AB37" s="114"/>
      <c r="AC37" s="72"/>
      <c r="AD37" s="8"/>
      <c r="AE37" s="47"/>
      <c r="AF37" s="8"/>
      <c r="AG37" s="8"/>
      <c r="AH37" s="8"/>
      <c r="AI37" s="71"/>
      <c r="AJ37" s="8"/>
      <c r="AK37" s="56"/>
      <c r="AL37" s="56"/>
      <c r="AM37" s="71"/>
      <c r="AN37" s="49"/>
      <c r="AO37" s="48"/>
      <c r="AP37" s="48"/>
      <c r="AQ37" s="48"/>
      <c r="AR37" s="48"/>
      <c r="AS37" s="48"/>
      <c r="AT37" s="72"/>
      <c r="AU37" s="49"/>
      <c r="AV37" s="48"/>
      <c r="AW37" s="48"/>
      <c r="AX37" s="48"/>
      <c r="AY37" s="48"/>
      <c r="AZ37" s="48"/>
      <c r="BA37" s="72"/>
      <c r="BB37" s="49"/>
      <c r="BC37" s="48"/>
      <c r="BD37" s="48"/>
      <c r="BE37" s="48"/>
      <c r="BF37" s="48"/>
      <c r="BG37" s="48"/>
      <c r="BH37" s="48"/>
      <c r="BI37" s="48"/>
      <c r="BJ37" s="48"/>
      <c r="BK37" s="48"/>
      <c r="BL37" s="48"/>
      <c r="BM37" s="48"/>
      <c r="BN37" s="72"/>
      <c r="BO37" s="49"/>
      <c r="BP37" s="48"/>
      <c r="BQ37" s="48"/>
      <c r="BR37" s="48"/>
      <c r="BS37" s="48"/>
      <c r="BT37" s="48"/>
      <c r="BU37" s="48"/>
      <c r="BV37" s="48"/>
      <c r="BW37" s="48"/>
      <c r="BX37" s="48"/>
      <c r="BY37" s="48"/>
      <c r="BZ37" s="48"/>
      <c r="CA37" s="114"/>
      <c r="CB37" s="72"/>
      <c r="CC37" s="53"/>
      <c r="CD37" s="54"/>
      <c r="CE37" s="54"/>
      <c r="CF37" s="54"/>
      <c r="CG37" s="54"/>
      <c r="CH37" s="54"/>
      <c r="CI37" s="72"/>
      <c r="CJ37" s="53"/>
      <c r="CK37" s="54"/>
      <c r="CL37" s="54"/>
      <c r="CM37" s="54"/>
      <c r="CN37" s="54"/>
      <c r="CO37" s="54"/>
      <c r="CP37" s="71"/>
      <c r="CQ37" s="71"/>
      <c r="CR37" s="34"/>
      <c r="CS37" s="9"/>
      <c r="CT37" s="9"/>
      <c r="CU37" s="9"/>
      <c r="CV37" s="9"/>
      <c r="CW37" s="9"/>
      <c r="CX37" s="9"/>
      <c r="CY37" s="72"/>
      <c r="CZ37" s="49"/>
      <c r="DA37" s="48"/>
      <c r="DB37" s="72"/>
      <c r="DC37" s="47"/>
      <c r="DD37" s="47"/>
      <c r="DE37" s="47"/>
      <c r="DF37" s="47"/>
      <c r="DG37" s="47"/>
      <c r="DH37" s="47"/>
      <c r="DI37" s="47"/>
      <c r="DJ37" s="47"/>
      <c r="DK37" s="47"/>
      <c r="DL37" s="47"/>
      <c r="DM37" s="71"/>
      <c r="DN37" s="71"/>
      <c r="DO37" s="49"/>
      <c r="DP37" s="48"/>
      <c r="DQ37" s="48"/>
      <c r="DR37" s="48"/>
      <c r="DS37" s="48"/>
      <c r="DT37" s="48"/>
      <c r="DU37" s="48"/>
      <c r="DV37" s="72"/>
      <c r="DW37" s="49"/>
      <c r="DX37" s="48"/>
      <c r="DY37" s="48"/>
      <c r="DZ37" s="48"/>
      <c r="EA37" s="48"/>
      <c r="EB37" s="48"/>
      <c r="EC37" s="48"/>
      <c r="ED37" s="72"/>
    </row>
    <row r="38" spans="1:134" x14ac:dyDescent="0.35">
      <c r="A38" s="52" t="str">
        <f>'Validation tests'!B38</f>
        <v>Fail</v>
      </c>
      <c r="B38" s="47"/>
      <c r="C38" s="8"/>
      <c r="D38" s="47"/>
      <c r="E38" s="48"/>
      <c r="F38" s="48"/>
      <c r="G38" s="88"/>
      <c r="H38" s="47"/>
      <c r="I38" s="47"/>
      <c r="J38" s="47"/>
      <c r="K38" s="71"/>
      <c r="L38" s="74"/>
      <c r="M38" s="47"/>
      <c r="N38" s="47"/>
      <c r="O38" s="47"/>
      <c r="P38" s="8"/>
      <c r="Q38" s="47"/>
      <c r="R38" s="71"/>
      <c r="S38" s="71"/>
      <c r="T38" s="49"/>
      <c r="U38" s="48"/>
      <c r="V38" s="48"/>
      <c r="W38" s="45"/>
      <c r="X38" s="45"/>
      <c r="Y38" s="48"/>
      <c r="Z38" s="48"/>
      <c r="AB38" s="114"/>
      <c r="AC38" s="72"/>
      <c r="AD38" s="8"/>
      <c r="AE38" s="47"/>
      <c r="AF38" s="8"/>
      <c r="AG38" s="8"/>
      <c r="AH38" s="8"/>
      <c r="AI38" s="71"/>
      <c r="AJ38" s="8"/>
      <c r="AK38" s="56"/>
      <c r="AL38" s="56"/>
      <c r="AM38" s="71"/>
      <c r="AN38" s="49"/>
      <c r="AO38" s="48"/>
      <c r="AP38" s="48"/>
      <c r="AQ38" s="48"/>
      <c r="AR38" s="48"/>
      <c r="AS38" s="48"/>
      <c r="AT38" s="72"/>
      <c r="AU38" s="49"/>
      <c r="AV38" s="48"/>
      <c r="AW38" s="48"/>
      <c r="AX38" s="48"/>
      <c r="AY38" s="48"/>
      <c r="AZ38" s="48"/>
      <c r="BA38" s="72"/>
      <c r="BB38" s="49"/>
      <c r="BC38" s="48"/>
      <c r="BD38" s="48"/>
      <c r="BE38" s="48"/>
      <c r="BF38" s="48"/>
      <c r="BG38" s="48"/>
      <c r="BH38" s="48"/>
      <c r="BI38" s="48"/>
      <c r="BJ38" s="48"/>
      <c r="BK38" s="48"/>
      <c r="BL38" s="48"/>
      <c r="BM38" s="48"/>
      <c r="BN38" s="72"/>
      <c r="BO38" s="49"/>
      <c r="BP38" s="48"/>
      <c r="BQ38" s="48"/>
      <c r="BR38" s="48"/>
      <c r="BS38" s="48"/>
      <c r="BT38" s="48"/>
      <c r="BU38" s="48"/>
      <c r="BV38" s="48"/>
      <c r="BW38" s="48"/>
      <c r="BX38" s="48"/>
      <c r="BY38" s="48"/>
      <c r="BZ38" s="48"/>
      <c r="CA38" s="114"/>
      <c r="CB38" s="72"/>
      <c r="CC38" s="53"/>
      <c r="CD38" s="54"/>
      <c r="CE38" s="54"/>
      <c r="CF38" s="54"/>
      <c r="CG38" s="54"/>
      <c r="CH38" s="54"/>
      <c r="CI38" s="72"/>
      <c r="CJ38" s="53"/>
      <c r="CK38" s="54"/>
      <c r="CL38" s="54"/>
      <c r="CM38" s="54"/>
      <c r="CN38" s="54"/>
      <c r="CO38" s="54"/>
      <c r="CP38" s="71"/>
      <c r="CQ38" s="71"/>
      <c r="CR38" s="34"/>
      <c r="CS38" s="9"/>
      <c r="CT38" s="9"/>
      <c r="CU38" s="9"/>
      <c r="CV38" s="9"/>
      <c r="CW38" s="9"/>
      <c r="CX38" s="9"/>
      <c r="CY38" s="72"/>
      <c r="CZ38" s="49"/>
      <c r="DA38" s="48"/>
      <c r="DB38" s="72"/>
      <c r="DC38" s="47"/>
      <c r="DD38" s="47"/>
      <c r="DE38" s="47"/>
      <c r="DF38" s="47"/>
      <c r="DG38" s="47"/>
      <c r="DH38" s="47"/>
      <c r="DI38" s="47"/>
      <c r="DJ38" s="47"/>
      <c r="DK38" s="47"/>
      <c r="DL38" s="47"/>
      <c r="DM38" s="71"/>
      <c r="DN38" s="71"/>
      <c r="DO38" s="49"/>
      <c r="DP38" s="48"/>
      <c r="DQ38" s="48"/>
      <c r="DR38" s="48"/>
      <c r="DS38" s="48"/>
      <c r="DT38" s="48"/>
      <c r="DU38" s="48"/>
      <c r="DV38" s="72"/>
      <c r="DW38" s="49"/>
      <c r="DX38" s="48"/>
      <c r="DY38" s="48"/>
      <c r="DZ38" s="48"/>
      <c r="EA38" s="48"/>
      <c r="EB38" s="48"/>
      <c r="EC38" s="48"/>
      <c r="ED38" s="72"/>
    </row>
    <row r="39" spans="1:134" x14ac:dyDescent="0.35">
      <c r="A39" s="52" t="str">
        <f>'Validation tests'!B39</f>
        <v>Fail</v>
      </c>
      <c r="B39" s="47"/>
      <c r="C39" s="8"/>
      <c r="D39" s="47"/>
      <c r="E39" s="48"/>
      <c r="F39" s="48"/>
      <c r="G39" s="88"/>
      <c r="H39" s="47"/>
      <c r="I39" s="47"/>
      <c r="J39" s="47"/>
      <c r="K39" s="71"/>
      <c r="L39" s="74"/>
      <c r="M39" s="47"/>
      <c r="N39" s="47"/>
      <c r="O39" s="47"/>
      <c r="P39" s="8"/>
      <c r="Q39" s="47"/>
      <c r="R39" s="71"/>
      <c r="S39" s="71"/>
      <c r="T39" s="49"/>
      <c r="U39" s="48"/>
      <c r="V39" s="48"/>
      <c r="W39" s="45"/>
      <c r="X39" s="45"/>
      <c r="Y39" s="48"/>
      <c r="Z39" s="48"/>
      <c r="AB39" s="114"/>
      <c r="AC39" s="72"/>
      <c r="AD39" s="8"/>
      <c r="AE39" s="47"/>
      <c r="AF39" s="8"/>
      <c r="AG39" s="8"/>
      <c r="AH39" s="8"/>
      <c r="AI39" s="71"/>
      <c r="AJ39" s="8"/>
      <c r="AK39" s="56"/>
      <c r="AL39" s="56"/>
      <c r="AM39" s="71"/>
      <c r="AN39" s="49"/>
      <c r="AO39" s="48"/>
      <c r="AP39" s="48"/>
      <c r="AQ39" s="48"/>
      <c r="AR39" s="48"/>
      <c r="AS39" s="48"/>
      <c r="AT39" s="72"/>
      <c r="AU39" s="49"/>
      <c r="AV39" s="48"/>
      <c r="AW39" s="48"/>
      <c r="AX39" s="48"/>
      <c r="AY39" s="48"/>
      <c r="AZ39" s="48"/>
      <c r="BA39" s="72"/>
      <c r="BB39" s="49"/>
      <c r="BC39" s="48"/>
      <c r="BD39" s="48"/>
      <c r="BE39" s="48"/>
      <c r="BF39" s="48"/>
      <c r="BG39" s="48"/>
      <c r="BH39" s="48"/>
      <c r="BI39" s="48"/>
      <c r="BJ39" s="48"/>
      <c r="BK39" s="48"/>
      <c r="BL39" s="48"/>
      <c r="BM39" s="48"/>
      <c r="BN39" s="72"/>
      <c r="BO39" s="49"/>
      <c r="BP39" s="48"/>
      <c r="BQ39" s="48"/>
      <c r="BR39" s="48"/>
      <c r="BS39" s="48"/>
      <c r="BT39" s="48"/>
      <c r="BU39" s="48"/>
      <c r="BV39" s="48"/>
      <c r="BW39" s="48"/>
      <c r="BX39" s="48"/>
      <c r="BY39" s="48"/>
      <c r="BZ39" s="48"/>
      <c r="CA39" s="114"/>
      <c r="CB39" s="72"/>
      <c r="CC39" s="53"/>
      <c r="CD39" s="54"/>
      <c r="CE39" s="54"/>
      <c r="CF39" s="54"/>
      <c r="CG39" s="54"/>
      <c r="CH39" s="54"/>
      <c r="CI39" s="72"/>
      <c r="CJ39" s="53"/>
      <c r="CK39" s="54"/>
      <c r="CL39" s="54"/>
      <c r="CM39" s="54"/>
      <c r="CN39" s="54"/>
      <c r="CO39" s="54"/>
      <c r="CP39" s="71"/>
      <c r="CQ39" s="71"/>
      <c r="CR39" s="34"/>
      <c r="CS39" s="9"/>
      <c r="CT39" s="9"/>
      <c r="CU39" s="9"/>
      <c r="CV39" s="9"/>
      <c r="CW39" s="9"/>
      <c r="CX39" s="9"/>
      <c r="CY39" s="72"/>
      <c r="CZ39" s="49"/>
      <c r="DA39" s="48"/>
      <c r="DB39" s="72"/>
      <c r="DC39" s="47"/>
      <c r="DD39" s="47"/>
      <c r="DE39" s="47"/>
      <c r="DF39" s="47"/>
      <c r="DG39" s="47"/>
      <c r="DH39" s="47"/>
      <c r="DI39" s="47"/>
      <c r="DJ39" s="47"/>
      <c r="DK39" s="47"/>
      <c r="DL39" s="47"/>
      <c r="DM39" s="71"/>
      <c r="DN39" s="71"/>
      <c r="DO39" s="49"/>
      <c r="DP39" s="48"/>
      <c r="DQ39" s="48"/>
      <c r="DR39" s="48"/>
      <c r="DS39" s="48"/>
      <c r="DT39" s="48"/>
      <c r="DU39" s="48"/>
      <c r="DV39" s="72"/>
      <c r="DW39" s="49"/>
      <c r="DX39" s="48"/>
      <c r="DY39" s="48"/>
      <c r="DZ39" s="48"/>
      <c r="EA39" s="48"/>
      <c r="EB39" s="48"/>
      <c r="EC39" s="48"/>
      <c r="ED39" s="72"/>
    </row>
    <row r="40" spans="1:134" x14ac:dyDescent="0.35">
      <c r="A40" s="52" t="str">
        <f>'Validation tests'!B40</f>
        <v>Fail</v>
      </c>
      <c r="B40" s="47"/>
      <c r="C40" s="8"/>
      <c r="D40" s="47"/>
      <c r="E40" s="48"/>
      <c r="F40" s="48"/>
      <c r="G40" s="88"/>
      <c r="H40" s="47"/>
      <c r="I40" s="47"/>
      <c r="J40" s="47"/>
      <c r="K40" s="71"/>
      <c r="L40" s="74"/>
      <c r="M40" s="47"/>
      <c r="N40" s="47"/>
      <c r="O40" s="47"/>
      <c r="P40" s="8"/>
      <c r="Q40" s="47"/>
      <c r="R40" s="71"/>
      <c r="S40" s="71"/>
      <c r="T40" s="49"/>
      <c r="U40" s="48"/>
      <c r="V40" s="48"/>
      <c r="W40" s="45"/>
      <c r="X40" s="45"/>
      <c r="Y40" s="48"/>
      <c r="Z40" s="48"/>
      <c r="AB40" s="114"/>
      <c r="AC40" s="72"/>
      <c r="AD40" s="8"/>
      <c r="AE40" s="47"/>
      <c r="AF40" s="8"/>
      <c r="AG40" s="8"/>
      <c r="AH40" s="8"/>
      <c r="AI40" s="71"/>
      <c r="AJ40" s="8"/>
      <c r="AK40" s="56"/>
      <c r="AL40" s="56"/>
      <c r="AM40" s="71"/>
      <c r="AN40" s="49"/>
      <c r="AO40" s="48"/>
      <c r="AP40" s="48"/>
      <c r="AQ40" s="48"/>
      <c r="AR40" s="48"/>
      <c r="AS40" s="48"/>
      <c r="AT40" s="72"/>
      <c r="AU40" s="49"/>
      <c r="AV40" s="48"/>
      <c r="AW40" s="48"/>
      <c r="AX40" s="48"/>
      <c r="AY40" s="48"/>
      <c r="AZ40" s="48"/>
      <c r="BA40" s="72"/>
      <c r="BB40" s="49"/>
      <c r="BC40" s="48"/>
      <c r="BD40" s="48"/>
      <c r="BE40" s="48"/>
      <c r="BF40" s="48"/>
      <c r="BG40" s="48"/>
      <c r="BH40" s="48"/>
      <c r="BI40" s="48"/>
      <c r="BJ40" s="48"/>
      <c r="BK40" s="48"/>
      <c r="BL40" s="48"/>
      <c r="BM40" s="48"/>
      <c r="BN40" s="72"/>
      <c r="BO40" s="49"/>
      <c r="BP40" s="48"/>
      <c r="BQ40" s="48"/>
      <c r="BR40" s="48"/>
      <c r="BS40" s="48"/>
      <c r="BT40" s="48"/>
      <c r="BU40" s="48"/>
      <c r="BV40" s="48"/>
      <c r="BW40" s="48"/>
      <c r="BX40" s="48"/>
      <c r="BY40" s="48"/>
      <c r="BZ40" s="48"/>
      <c r="CA40" s="114"/>
      <c r="CB40" s="72"/>
      <c r="CC40" s="53"/>
      <c r="CD40" s="54"/>
      <c r="CE40" s="54"/>
      <c r="CF40" s="54"/>
      <c r="CG40" s="54"/>
      <c r="CH40" s="54"/>
      <c r="CI40" s="72"/>
      <c r="CJ40" s="53"/>
      <c r="CK40" s="54"/>
      <c r="CL40" s="54"/>
      <c r="CM40" s="54"/>
      <c r="CN40" s="54"/>
      <c r="CO40" s="54"/>
      <c r="CP40" s="71"/>
      <c r="CQ40" s="71"/>
      <c r="CR40" s="34"/>
      <c r="CS40" s="9"/>
      <c r="CT40" s="9"/>
      <c r="CU40" s="9"/>
      <c r="CV40" s="9"/>
      <c r="CW40" s="9"/>
      <c r="CX40" s="9"/>
      <c r="CY40" s="72"/>
      <c r="CZ40" s="49"/>
      <c r="DA40" s="48"/>
      <c r="DB40" s="72"/>
      <c r="DC40" s="47"/>
      <c r="DD40" s="47"/>
      <c r="DE40" s="47"/>
      <c r="DF40" s="47"/>
      <c r="DG40" s="47"/>
      <c r="DH40" s="47"/>
      <c r="DI40" s="47"/>
      <c r="DJ40" s="47"/>
      <c r="DK40" s="47"/>
      <c r="DL40" s="47"/>
      <c r="DM40" s="71"/>
      <c r="DN40" s="71"/>
      <c r="DO40" s="49"/>
      <c r="DP40" s="48"/>
      <c r="DQ40" s="48"/>
      <c r="DR40" s="48"/>
      <c r="DS40" s="48"/>
      <c r="DT40" s="48"/>
      <c r="DU40" s="48"/>
      <c r="DV40" s="72"/>
      <c r="DW40" s="49"/>
      <c r="DX40" s="48"/>
      <c r="DY40" s="48"/>
      <c r="DZ40" s="48"/>
      <c r="EA40" s="48"/>
      <c r="EB40" s="48"/>
      <c r="EC40" s="48"/>
      <c r="ED40" s="72"/>
    </row>
    <row r="41" spans="1:134" x14ac:dyDescent="0.35">
      <c r="A41" s="52" t="str">
        <f>'Validation tests'!B41</f>
        <v>Fail</v>
      </c>
      <c r="B41" s="47"/>
      <c r="C41" s="8"/>
      <c r="D41" s="47"/>
      <c r="E41" s="48"/>
      <c r="F41" s="48"/>
      <c r="G41" s="88"/>
      <c r="H41" s="47"/>
      <c r="I41" s="47"/>
      <c r="J41" s="47"/>
      <c r="K41" s="71"/>
      <c r="L41" s="74"/>
      <c r="M41" s="47"/>
      <c r="N41" s="47"/>
      <c r="O41" s="47"/>
      <c r="P41" s="8"/>
      <c r="Q41" s="47"/>
      <c r="R41" s="71"/>
      <c r="S41" s="71"/>
      <c r="T41" s="49"/>
      <c r="U41" s="48"/>
      <c r="V41" s="48"/>
      <c r="W41" s="45"/>
      <c r="X41" s="45"/>
      <c r="Y41" s="48"/>
      <c r="Z41" s="48"/>
      <c r="AB41" s="114"/>
      <c r="AC41" s="72"/>
      <c r="AD41" s="8"/>
      <c r="AE41" s="47"/>
      <c r="AF41" s="8"/>
      <c r="AG41" s="8"/>
      <c r="AH41" s="8"/>
      <c r="AI41" s="71"/>
      <c r="AJ41" s="8"/>
      <c r="AK41" s="56"/>
      <c r="AL41" s="56"/>
      <c r="AM41" s="71"/>
      <c r="AN41" s="49"/>
      <c r="AO41" s="48"/>
      <c r="AP41" s="48"/>
      <c r="AQ41" s="48"/>
      <c r="AR41" s="48"/>
      <c r="AS41" s="48"/>
      <c r="AT41" s="72"/>
      <c r="AU41" s="49"/>
      <c r="AV41" s="48"/>
      <c r="AW41" s="48"/>
      <c r="AX41" s="48"/>
      <c r="AY41" s="48"/>
      <c r="AZ41" s="48"/>
      <c r="BA41" s="72"/>
      <c r="BB41" s="49"/>
      <c r="BC41" s="48"/>
      <c r="BD41" s="48"/>
      <c r="BE41" s="48"/>
      <c r="BF41" s="48"/>
      <c r="BG41" s="48"/>
      <c r="BH41" s="48"/>
      <c r="BI41" s="48"/>
      <c r="BJ41" s="48"/>
      <c r="BK41" s="48"/>
      <c r="BL41" s="48"/>
      <c r="BM41" s="48"/>
      <c r="BN41" s="72"/>
      <c r="BO41" s="49"/>
      <c r="BP41" s="48"/>
      <c r="BQ41" s="48"/>
      <c r="BR41" s="48"/>
      <c r="BS41" s="48"/>
      <c r="BT41" s="48"/>
      <c r="BU41" s="48"/>
      <c r="BV41" s="48"/>
      <c r="BW41" s="48"/>
      <c r="BX41" s="48"/>
      <c r="BY41" s="48"/>
      <c r="BZ41" s="48"/>
      <c r="CA41" s="114"/>
      <c r="CB41" s="72"/>
      <c r="CC41" s="53"/>
      <c r="CD41" s="54"/>
      <c r="CE41" s="54"/>
      <c r="CF41" s="54"/>
      <c r="CG41" s="54"/>
      <c r="CH41" s="54"/>
      <c r="CI41" s="72"/>
      <c r="CJ41" s="53"/>
      <c r="CK41" s="54"/>
      <c r="CL41" s="54"/>
      <c r="CM41" s="54"/>
      <c r="CN41" s="54"/>
      <c r="CO41" s="54"/>
      <c r="CP41" s="71"/>
      <c r="CQ41" s="71"/>
      <c r="CR41" s="34"/>
      <c r="CS41" s="9"/>
      <c r="CT41" s="9"/>
      <c r="CU41" s="9"/>
      <c r="CV41" s="9"/>
      <c r="CW41" s="9"/>
      <c r="CX41" s="9"/>
      <c r="CY41" s="72"/>
      <c r="CZ41" s="49"/>
      <c r="DA41" s="48"/>
      <c r="DB41" s="72"/>
      <c r="DC41" s="47"/>
      <c r="DD41" s="47"/>
      <c r="DE41" s="47"/>
      <c r="DF41" s="47"/>
      <c r="DG41" s="47"/>
      <c r="DH41" s="47"/>
      <c r="DI41" s="47"/>
      <c r="DJ41" s="47"/>
      <c r="DK41" s="47"/>
      <c r="DL41" s="47"/>
      <c r="DM41" s="71"/>
      <c r="DN41" s="71"/>
      <c r="DO41" s="49"/>
      <c r="DP41" s="48"/>
      <c r="DQ41" s="48"/>
      <c r="DR41" s="48"/>
      <c r="DS41" s="48"/>
      <c r="DT41" s="48"/>
      <c r="DU41" s="48"/>
      <c r="DV41" s="72"/>
      <c r="DW41" s="49"/>
      <c r="DX41" s="48"/>
      <c r="DY41" s="48"/>
      <c r="DZ41" s="48"/>
      <c r="EA41" s="48"/>
      <c r="EB41" s="48"/>
      <c r="EC41" s="48"/>
      <c r="ED41" s="72"/>
    </row>
    <row r="42" spans="1:134" x14ac:dyDescent="0.35">
      <c r="A42" s="52" t="str">
        <f>'Validation tests'!B42</f>
        <v>Fail</v>
      </c>
      <c r="B42" s="47"/>
      <c r="C42" s="8"/>
      <c r="D42" s="47"/>
      <c r="E42" s="48"/>
      <c r="F42" s="48"/>
      <c r="G42" s="88"/>
      <c r="H42" s="47"/>
      <c r="I42" s="47"/>
      <c r="J42" s="47"/>
      <c r="K42" s="71"/>
      <c r="L42" s="74"/>
      <c r="M42" s="47"/>
      <c r="N42" s="47"/>
      <c r="O42" s="47"/>
      <c r="P42" s="8"/>
      <c r="Q42" s="47"/>
      <c r="R42" s="71"/>
      <c r="S42" s="71"/>
      <c r="T42" s="49"/>
      <c r="U42" s="48"/>
      <c r="V42" s="48"/>
      <c r="W42" s="45"/>
      <c r="X42" s="45"/>
      <c r="Y42" s="48"/>
      <c r="Z42" s="48"/>
      <c r="AB42" s="114"/>
      <c r="AC42" s="72"/>
      <c r="AD42" s="8"/>
      <c r="AE42" s="47"/>
      <c r="AF42" s="8"/>
      <c r="AG42" s="8"/>
      <c r="AH42" s="8"/>
      <c r="AI42" s="71"/>
      <c r="AJ42" s="8"/>
      <c r="AK42" s="56"/>
      <c r="AL42" s="56"/>
      <c r="AM42" s="71"/>
      <c r="AN42" s="49"/>
      <c r="AO42" s="48"/>
      <c r="AP42" s="48"/>
      <c r="AQ42" s="48"/>
      <c r="AR42" s="48"/>
      <c r="AS42" s="48"/>
      <c r="AT42" s="72"/>
      <c r="AU42" s="49"/>
      <c r="AV42" s="48"/>
      <c r="AW42" s="48"/>
      <c r="AX42" s="48"/>
      <c r="AY42" s="48"/>
      <c r="AZ42" s="48"/>
      <c r="BA42" s="72"/>
      <c r="BB42" s="49"/>
      <c r="BC42" s="48"/>
      <c r="BD42" s="48"/>
      <c r="BE42" s="48"/>
      <c r="BF42" s="48"/>
      <c r="BG42" s="48"/>
      <c r="BH42" s="48"/>
      <c r="BI42" s="48"/>
      <c r="BJ42" s="48"/>
      <c r="BK42" s="48"/>
      <c r="BL42" s="48"/>
      <c r="BM42" s="48"/>
      <c r="BN42" s="72"/>
      <c r="BO42" s="49"/>
      <c r="BP42" s="48"/>
      <c r="BQ42" s="48"/>
      <c r="BR42" s="48"/>
      <c r="BS42" s="48"/>
      <c r="BT42" s="48"/>
      <c r="BU42" s="48"/>
      <c r="BV42" s="48"/>
      <c r="BW42" s="48"/>
      <c r="BX42" s="48"/>
      <c r="BY42" s="48"/>
      <c r="BZ42" s="48"/>
      <c r="CA42" s="114"/>
      <c r="CB42" s="72"/>
      <c r="CC42" s="53"/>
      <c r="CD42" s="54"/>
      <c r="CE42" s="54"/>
      <c r="CF42" s="54"/>
      <c r="CG42" s="54"/>
      <c r="CH42" s="54"/>
      <c r="CI42" s="72"/>
      <c r="CJ42" s="53"/>
      <c r="CK42" s="54"/>
      <c r="CL42" s="54"/>
      <c r="CM42" s="54"/>
      <c r="CN42" s="54"/>
      <c r="CO42" s="54"/>
      <c r="CP42" s="71"/>
      <c r="CQ42" s="71"/>
      <c r="CR42" s="34"/>
      <c r="CS42" s="9"/>
      <c r="CT42" s="9"/>
      <c r="CU42" s="9"/>
      <c r="CV42" s="9"/>
      <c r="CW42" s="9"/>
      <c r="CX42" s="9"/>
      <c r="CY42" s="72"/>
      <c r="CZ42" s="49"/>
      <c r="DA42" s="48"/>
      <c r="DB42" s="72"/>
      <c r="DC42" s="47"/>
      <c r="DD42" s="47"/>
      <c r="DE42" s="47"/>
      <c r="DF42" s="47"/>
      <c r="DG42" s="47"/>
      <c r="DH42" s="47"/>
      <c r="DI42" s="47"/>
      <c r="DJ42" s="47"/>
      <c r="DK42" s="47"/>
      <c r="DL42" s="47"/>
      <c r="DM42" s="71"/>
      <c r="DN42" s="71"/>
      <c r="DO42" s="49"/>
      <c r="DP42" s="48"/>
      <c r="DQ42" s="48"/>
      <c r="DR42" s="48"/>
      <c r="DS42" s="48"/>
      <c r="DT42" s="48"/>
      <c r="DU42" s="48"/>
      <c r="DV42" s="72"/>
      <c r="DW42" s="49"/>
      <c r="DX42" s="48"/>
      <c r="DY42" s="48"/>
      <c r="DZ42" s="48"/>
      <c r="EA42" s="48"/>
      <c r="EB42" s="48"/>
      <c r="EC42" s="48"/>
      <c r="ED42" s="72"/>
    </row>
    <row r="43" spans="1:134" x14ac:dyDescent="0.35">
      <c r="A43" s="52" t="str">
        <f>'Validation tests'!B43</f>
        <v>Fail</v>
      </c>
      <c r="B43" s="47"/>
      <c r="C43" s="8"/>
      <c r="D43" s="47"/>
      <c r="E43" s="48"/>
      <c r="F43" s="48"/>
      <c r="G43" s="88"/>
      <c r="H43" s="47"/>
      <c r="I43" s="47"/>
      <c r="J43" s="47"/>
      <c r="K43" s="71"/>
      <c r="L43" s="74"/>
      <c r="M43" s="47"/>
      <c r="N43" s="47"/>
      <c r="O43" s="47"/>
      <c r="P43" s="8"/>
      <c r="Q43" s="47"/>
      <c r="R43" s="71"/>
      <c r="S43" s="71"/>
      <c r="T43" s="49"/>
      <c r="U43" s="48"/>
      <c r="V43" s="48"/>
      <c r="W43" s="45"/>
      <c r="X43" s="45"/>
      <c r="Y43" s="48"/>
      <c r="Z43" s="48"/>
      <c r="AB43" s="114"/>
      <c r="AC43" s="72"/>
      <c r="AD43" s="8"/>
      <c r="AE43" s="47"/>
      <c r="AF43" s="8"/>
      <c r="AG43" s="8"/>
      <c r="AH43" s="8"/>
      <c r="AI43" s="71"/>
      <c r="AJ43" s="8"/>
      <c r="AK43" s="56"/>
      <c r="AL43" s="56"/>
      <c r="AM43" s="71"/>
      <c r="AN43" s="49"/>
      <c r="AO43" s="48"/>
      <c r="AP43" s="48"/>
      <c r="AQ43" s="48"/>
      <c r="AR43" s="48"/>
      <c r="AS43" s="48"/>
      <c r="AT43" s="72"/>
      <c r="AU43" s="49"/>
      <c r="AV43" s="48"/>
      <c r="AW43" s="48"/>
      <c r="AX43" s="48"/>
      <c r="AY43" s="48"/>
      <c r="AZ43" s="48"/>
      <c r="BA43" s="72"/>
      <c r="BB43" s="49"/>
      <c r="BC43" s="48"/>
      <c r="BD43" s="48"/>
      <c r="BE43" s="48"/>
      <c r="BF43" s="48"/>
      <c r="BG43" s="48"/>
      <c r="BH43" s="48"/>
      <c r="BI43" s="48"/>
      <c r="BJ43" s="48"/>
      <c r="BK43" s="48"/>
      <c r="BL43" s="48"/>
      <c r="BM43" s="48"/>
      <c r="BN43" s="72"/>
      <c r="BO43" s="49"/>
      <c r="BP43" s="48"/>
      <c r="BQ43" s="48"/>
      <c r="BR43" s="48"/>
      <c r="BS43" s="48"/>
      <c r="BT43" s="48"/>
      <c r="BU43" s="48"/>
      <c r="BV43" s="48"/>
      <c r="BW43" s="48"/>
      <c r="BX43" s="48"/>
      <c r="BY43" s="48"/>
      <c r="BZ43" s="48"/>
      <c r="CA43" s="114"/>
      <c r="CB43" s="72"/>
      <c r="CC43" s="53"/>
      <c r="CD43" s="54"/>
      <c r="CE43" s="54"/>
      <c r="CF43" s="54"/>
      <c r="CG43" s="54"/>
      <c r="CH43" s="54"/>
      <c r="CI43" s="72"/>
      <c r="CJ43" s="53"/>
      <c r="CK43" s="54"/>
      <c r="CL43" s="54"/>
      <c r="CM43" s="54"/>
      <c r="CN43" s="54"/>
      <c r="CO43" s="54"/>
      <c r="CP43" s="71"/>
      <c r="CQ43" s="71"/>
      <c r="CR43" s="34"/>
      <c r="CS43" s="9"/>
      <c r="CT43" s="9"/>
      <c r="CU43" s="9"/>
      <c r="CV43" s="9"/>
      <c r="CW43" s="9"/>
      <c r="CX43" s="9"/>
      <c r="CY43" s="72"/>
      <c r="CZ43" s="49"/>
      <c r="DA43" s="48"/>
      <c r="DB43" s="72"/>
      <c r="DC43" s="47"/>
      <c r="DD43" s="47"/>
      <c r="DE43" s="47"/>
      <c r="DF43" s="47"/>
      <c r="DG43" s="47"/>
      <c r="DH43" s="47"/>
      <c r="DI43" s="47"/>
      <c r="DJ43" s="47"/>
      <c r="DK43" s="47"/>
      <c r="DL43" s="47"/>
      <c r="DM43" s="71"/>
      <c r="DN43" s="71"/>
      <c r="DO43" s="49"/>
      <c r="DP43" s="48"/>
      <c r="DQ43" s="48"/>
      <c r="DR43" s="48"/>
      <c r="DS43" s="48"/>
      <c r="DT43" s="48"/>
      <c r="DU43" s="48"/>
      <c r="DV43" s="72"/>
      <c r="DW43" s="49"/>
      <c r="DX43" s="48"/>
      <c r="DY43" s="48"/>
      <c r="DZ43" s="48"/>
      <c r="EA43" s="48"/>
      <c r="EB43" s="48"/>
      <c r="EC43" s="48"/>
      <c r="ED43" s="72"/>
    </row>
    <row r="44" spans="1:134" x14ac:dyDescent="0.35">
      <c r="A44" s="52" t="str">
        <f>'Validation tests'!B44</f>
        <v>Fail</v>
      </c>
      <c r="B44" s="47"/>
      <c r="C44" s="8"/>
      <c r="D44" s="47"/>
      <c r="E44" s="48"/>
      <c r="F44" s="48"/>
      <c r="G44" s="88"/>
      <c r="H44" s="47"/>
      <c r="I44" s="47"/>
      <c r="J44" s="47"/>
      <c r="K44" s="71"/>
      <c r="L44" s="74"/>
      <c r="M44" s="47"/>
      <c r="N44" s="47"/>
      <c r="O44" s="47"/>
      <c r="P44" s="8"/>
      <c r="Q44" s="47"/>
      <c r="R44" s="71"/>
      <c r="S44" s="71"/>
      <c r="T44" s="49"/>
      <c r="U44" s="48"/>
      <c r="V44" s="48"/>
      <c r="W44" s="45"/>
      <c r="X44" s="45"/>
      <c r="Y44" s="48"/>
      <c r="Z44" s="48"/>
      <c r="AB44" s="114"/>
      <c r="AC44" s="72"/>
      <c r="AD44" s="8"/>
      <c r="AE44" s="47"/>
      <c r="AF44" s="8"/>
      <c r="AG44" s="8"/>
      <c r="AH44" s="8"/>
      <c r="AI44" s="71"/>
      <c r="AJ44" s="8"/>
      <c r="AK44" s="56"/>
      <c r="AL44" s="56"/>
      <c r="AM44" s="71"/>
      <c r="AN44" s="49"/>
      <c r="AO44" s="48"/>
      <c r="AP44" s="48"/>
      <c r="AQ44" s="48"/>
      <c r="AR44" s="48"/>
      <c r="AS44" s="48"/>
      <c r="AT44" s="72"/>
      <c r="AU44" s="49"/>
      <c r="AV44" s="48"/>
      <c r="AW44" s="48"/>
      <c r="AX44" s="48"/>
      <c r="AY44" s="48"/>
      <c r="AZ44" s="48"/>
      <c r="BA44" s="72"/>
      <c r="BB44" s="49"/>
      <c r="BC44" s="48"/>
      <c r="BD44" s="48"/>
      <c r="BE44" s="48"/>
      <c r="BF44" s="48"/>
      <c r="BG44" s="48"/>
      <c r="BH44" s="48"/>
      <c r="BI44" s="48"/>
      <c r="BJ44" s="48"/>
      <c r="BK44" s="48"/>
      <c r="BL44" s="48"/>
      <c r="BM44" s="48"/>
      <c r="BN44" s="72"/>
      <c r="BO44" s="49"/>
      <c r="BP44" s="48"/>
      <c r="BQ44" s="48"/>
      <c r="BR44" s="48"/>
      <c r="BS44" s="48"/>
      <c r="BT44" s="48"/>
      <c r="BU44" s="48"/>
      <c r="BV44" s="48"/>
      <c r="BW44" s="48"/>
      <c r="BX44" s="48"/>
      <c r="BY44" s="48"/>
      <c r="BZ44" s="48"/>
      <c r="CA44" s="114"/>
      <c r="CB44" s="72"/>
      <c r="CC44" s="53"/>
      <c r="CD44" s="54"/>
      <c r="CE44" s="54"/>
      <c r="CF44" s="54"/>
      <c r="CG44" s="54"/>
      <c r="CH44" s="54"/>
      <c r="CI44" s="72"/>
      <c r="CJ44" s="53"/>
      <c r="CK44" s="54"/>
      <c r="CL44" s="54"/>
      <c r="CM44" s="54"/>
      <c r="CN44" s="54"/>
      <c r="CO44" s="54"/>
      <c r="CP44" s="71"/>
      <c r="CQ44" s="71"/>
      <c r="CR44" s="34"/>
      <c r="CS44" s="9"/>
      <c r="CT44" s="9"/>
      <c r="CU44" s="9"/>
      <c r="CV44" s="9"/>
      <c r="CW44" s="9"/>
      <c r="CX44" s="9"/>
      <c r="CY44" s="72"/>
      <c r="CZ44" s="49"/>
      <c r="DA44" s="48"/>
      <c r="DB44" s="72"/>
      <c r="DC44" s="47"/>
      <c r="DD44" s="47"/>
      <c r="DE44" s="47"/>
      <c r="DF44" s="47"/>
      <c r="DG44" s="47"/>
      <c r="DH44" s="47"/>
      <c r="DI44" s="47"/>
      <c r="DJ44" s="47"/>
      <c r="DK44" s="47"/>
      <c r="DL44" s="47"/>
      <c r="DM44" s="71"/>
      <c r="DN44" s="71"/>
      <c r="DO44" s="49"/>
      <c r="DP44" s="48"/>
      <c r="DQ44" s="48"/>
      <c r="DR44" s="48"/>
      <c r="DS44" s="48"/>
      <c r="DT44" s="48"/>
      <c r="DU44" s="48"/>
      <c r="DV44" s="72"/>
      <c r="DW44" s="49"/>
      <c r="DX44" s="48"/>
      <c r="DY44" s="48"/>
      <c r="DZ44" s="48"/>
      <c r="EA44" s="48"/>
      <c r="EB44" s="48"/>
      <c r="EC44" s="48"/>
      <c r="ED44" s="72"/>
    </row>
    <row r="45" spans="1:134" x14ac:dyDescent="0.35">
      <c r="A45" s="52" t="str">
        <f>'Validation tests'!B45</f>
        <v>Fail</v>
      </c>
      <c r="B45" s="47"/>
      <c r="C45" s="8"/>
      <c r="D45" s="47"/>
      <c r="E45" s="48"/>
      <c r="F45" s="48"/>
      <c r="G45" s="88"/>
      <c r="H45" s="47"/>
      <c r="I45" s="47"/>
      <c r="J45" s="47"/>
      <c r="K45" s="71"/>
      <c r="L45" s="74"/>
      <c r="M45" s="47"/>
      <c r="N45" s="47"/>
      <c r="O45" s="47"/>
      <c r="P45" s="8"/>
      <c r="Q45" s="47"/>
      <c r="R45" s="71"/>
      <c r="S45" s="71"/>
      <c r="T45" s="49"/>
      <c r="U45" s="48"/>
      <c r="V45" s="48"/>
      <c r="W45" s="45"/>
      <c r="X45" s="45"/>
      <c r="Y45" s="48"/>
      <c r="Z45" s="48"/>
      <c r="AB45" s="114"/>
      <c r="AC45" s="72"/>
      <c r="AD45" s="8"/>
      <c r="AE45" s="47"/>
      <c r="AF45" s="8"/>
      <c r="AG45" s="8"/>
      <c r="AH45" s="8"/>
      <c r="AI45" s="71"/>
      <c r="AJ45" s="8"/>
      <c r="AK45" s="56"/>
      <c r="AL45" s="56"/>
      <c r="AM45" s="71"/>
      <c r="AN45" s="49"/>
      <c r="AO45" s="48"/>
      <c r="AP45" s="48"/>
      <c r="AQ45" s="48"/>
      <c r="AR45" s="48"/>
      <c r="AS45" s="48"/>
      <c r="AT45" s="72"/>
      <c r="AU45" s="49"/>
      <c r="AV45" s="48"/>
      <c r="AW45" s="48"/>
      <c r="AX45" s="48"/>
      <c r="AY45" s="48"/>
      <c r="AZ45" s="48"/>
      <c r="BA45" s="72"/>
      <c r="BB45" s="49"/>
      <c r="BC45" s="48"/>
      <c r="BD45" s="48"/>
      <c r="BE45" s="48"/>
      <c r="BF45" s="48"/>
      <c r="BG45" s="48"/>
      <c r="BH45" s="48"/>
      <c r="BI45" s="48"/>
      <c r="BJ45" s="48"/>
      <c r="BK45" s="48"/>
      <c r="BL45" s="48"/>
      <c r="BM45" s="48"/>
      <c r="BN45" s="72"/>
      <c r="BO45" s="49"/>
      <c r="BP45" s="48"/>
      <c r="BQ45" s="48"/>
      <c r="BR45" s="48"/>
      <c r="BS45" s="48"/>
      <c r="BT45" s="48"/>
      <c r="BU45" s="48"/>
      <c r="BV45" s="48"/>
      <c r="BW45" s="48"/>
      <c r="BX45" s="48"/>
      <c r="BY45" s="48"/>
      <c r="BZ45" s="48"/>
      <c r="CA45" s="114"/>
      <c r="CB45" s="72"/>
      <c r="CC45" s="53"/>
      <c r="CD45" s="54"/>
      <c r="CE45" s="54"/>
      <c r="CF45" s="54"/>
      <c r="CG45" s="54"/>
      <c r="CH45" s="54"/>
      <c r="CI45" s="72"/>
      <c r="CJ45" s="53"/>
      <c r="CK45" s="54"/>
      <c r="CL45" s="54"/>
      <c r="CM45" s="54"/>
      <c r="CN45" s="54"/>
      <c r="CO45" s="54"/>
      <c r="CP45" s="71"/>
      <c r="CQ45" s="71"/>
      <c r="CR45" s="34"/>
      <c r="CS45" s="9"/>
      <c r="CT45" s="9"/>
      <c r="CU45" s="9"/>
      <c r="CV45" s="9"/>
      <c r="CW45" s="9"/>
      <c r="CX45" s="9"/>
      <c r="CY45" s="72"/>
      <c r="CZ45" s="49"/>
      <c r="DA45" s="48"/>
      <c r="DB45" s="72"/>
      <c r="DC45" s="47"/>
      <c r="DD45" s="47"/>
      <c r="DE45" s="47"/>
      <c r="DF45" s="47"/>
      <c r="DG45" s="47"/>
      <c r="DH45" s="47"/>
      <c r="DI45" s="47"/>
      <c r="DJ45" s="47"/>
      <c r="DK45" s="47"/>
      <c r="DL45" s="47"/>
      <c r="DM45" s="71"/>
      <c r="DN45" s="71"/>
      <c r="DO45" s="49"/>
      <c r="DP45" s="48"/>
      <c r="DQ45" s="48"/>
      <c r="DR45" s="48"/>
      <c r="DS45" s="48"/>
      <c r="DT45" s="48"/>
      <c r="DU45" s="48"/>
      <c r="DV45" s="72"/>
      <c r="DW45" s="49"/>
      <c r="DX45" s="48"/>
      <c r="DY45" s="48"/>
      <c r="DZ45" s="48"/>
      <c r="EA45" s="48"/>
      <c r="EB45" s="48"/>
      <c r="EC45" s="48"/>
      <c r="ED45" s="72"/>
    </row>
    <row r="46" spans="1:134" x14ac:dyDescent="0.35">
      <c r="A46" s="52" t="str">
        <f>'Validation tests'!B46</f>
        <v>Fail</v>
      </c>
      <c r="B46" s="47"/>
      <c r="C46" s="8"/>
      <c r="D46" s="47"/>
      <c r="E46" s="48"/>
      <c r="F46" s="48"/>
      <c r="G46" s="88"/>
      <c r="H46" s="47"/>
      <c r="I46" s="47"/>
      <c r="J46" s="47"/>
      <c r="K46" s="71"/>
      <c r="L46" s="74"/>
      <c r="M46" s="47"/>
      <c r="N46" s="47"/>
      <c r="O46" s="47"/>
      <c r="P46" s="8"/>
      <c r="Q46" s="47"/>
      <c r="R46" s="71"/>
      <c r="S46" s="71"/>
      <c r="T46" s="49"/>
      <c r="U46" s="48"/>
      <c r="V46" s="48"/>
      <c r="W46" s="45"/>
      <c r="X46" s="45"/>
      <c r="Y46" s="48"/>
      <c r="Z46" s="48"/>
      <c r="AB46" s="114"/>
      <c r="AC46" s="72"/>
      <c r="AD46" s="8"/>
      <c r="AE46" s="47"/>
      <c r="AF46" s="8"/>
      <c r="AG46" s="8"/>
      <c r="AH46" s="8"/>
      <c r="AI46" s="71"/>
      <c r="AJ46" s="8"/>
      <c r="AK46" s="56"/>
      <c r="AL46" s="56"/>
      <c r="AM46" s="71"/>
      <c r="AN46" s="49"/>
      <c r="AO46" s="48"/>
      <c r="AP46" s="48"/>
      <c r="AQ46" s="48"/>
      <c r="AR46" s="48"/>
      <c r="AS46" s="48"/>
      <c r="AT46" s="72"/>
      <c r="AU46" s="49"/>
      <c r="AV46" s="48"/>
      <c r="AW46" s="48"/>
      <c r="AX46" s="48"/>
      <c r="AY46" s="48"/>
      <c r="AZ46" s="48"/>
      <c r="BA46" s="72"/>
      <c r="BB46" s="49"/>
      <c r="BC46" s="48"/>
      <c r="BD46" s="48"/>
      <c r="BE46" s="48"/>
      <c r="BF46" s="48"/>
      <c r="BG46" s="48"/>
      <c r="BH46" s="48"/>
      <c r="BI46" s="48"/>
      <c r="BJ46" s="48"/>
      <c r="BK46" s="48"/>
      <c r="BL46" s="48"/>
      <c r="BM46" s="48"/>
      <c r="BN46" s="72"/>
      <c r="BO46" s="49"/>
      <c r="BP46" s="48"/>
      <c r="BQ46" s="48"/>
      <c r="BR46" s="48"/>
      <c r="BS46" s="48"/>
      <c r="BT46" s="48"/>
      <c r="BU46" s="48"/>
      <c r="BV46" s="48"/>
      <c r="BW46" s="48"/>
      <c r="BX46" s="48"/>
      <c r="BY46" s="48"/>
      <c r="BZ46" s="48"/>
      <c r="CA46" s="114"/>
      <c r="CB46" s="72"/>
      <c r="CC46" s="53"/>
      <c r="CD46" s="54"/>
      <c r="CE46" s="54"/>
      <c r="CF46" s="54"/>
      <c r="CG46" s="54"/>
      <c r="CH46" s="54"/>
      <c r="CI46" s="72"/>
      <c r="CJ46" s="53"/>
      <c r="CK46" s="54"/>
      <c r="CL46" s="54"/>
      <c r="CM46" s="54"/>
      <c r="CN46" s="54"/>
      <c r="CO46" s="54"/>
      <c r="CP46" s="71"/>
      <c r="CQ46" s="71"/>
      <c r="CR46" s="34"/>
      <c r="CS46" s="9"/>
      <c r="CT46" s="9"/>
      <c r="CU46" s="9"/>
      <c r="CV46" s="9"/>
      <c r="CW46" s="9"/>
      <c r="CX46" s="9"/>
      <c r="CY46" s="72"/>
      <c r="CZ46" s="49"/>
      <c r="DA46" s="48"/>
      <c r="DB46" s="72"/>
      <c r="DC46" s="47"/>
      <c r="DD46" s="47"/>
      <c r="DE46" s="47"/>
      <c r="DF46" s="47"/>
      <c r="DG46" s="47"/>
      <c r="DH46" s="47"/>
      <c r="DI46" s="47"/>
      <c r="DJ46" s="47"/>
      <c r="DK46" s="47"/>
      <c r="DL46" s="47"/>
      <c r="DM46" s="71"/>
      <c r="DN46" s="71"/>
      <c r="DO46" s="49"/>
      <c r="DP46" s="48"/>
      <c r="DQ46" s="48"/>
      <c r="DR46" s="48"/>
      <c r="DS46" s="48"/>
      <c r="DT46" s="48"/>
      <c r="DU46" s="48"/>
      <c r="DV46" s="72"/>
      <c r="DW46" s="49"/>
      <c r="DX46" s="48"/>
      <c r="DY46" s="48"/>
      <c r="DZ46" s="48"/>
      <c r="EA46" s="48"/>
      <c r="EB46" s="48"/>
      <c r="EC46" s="48"/>
      <c r="ED46" s="72"/>
    </row>
    <row r="47" spans="1:134" x14ac:dyDescent="0.35">
      <c r="A47" s="52" t="str">
        <f>'Validation tests'!B47</f>
        <v>Fail</v>
      </c>
      <c r="B47" s="47"/>
      <c r="C47" s="8"/>
      <c r="D47" s="47"/>
      <c r="E47" s="48"/>
      <c r="F47" s="48"/>
      <c r="G47" s="88"/>
      <c r="H47" s="47"/>
      <c r="I47" s="47"/>
      <c r="J47" s="47"/>
      <c r="K47" s="71"/>
      <c r="L47" s="74"/>
      <c r="M47" s="47"/>
      <c r="N47" s="47"/>
      <c r="O47" s="47"/>
      <c r="P47" s="8"/>
      <c r="Q47" s="47"/>
      <c r="R47" s="71"/>
      <c r="S47" s="71"/>
      <c r="T47" s="49"/>
      <c r="U47" s="48"/>
      <c r="V47" s="48"/>
      <c r="W47" s="45"/>
      <c r="X47" s="45"/>
      <c r="Y47" s="48"/>
      <c r="Z47" s="48"/>
      <c r="AB47" s="114"/>
      <c r="AC47" s="72"/>
      <c r="AD47" s="8"/>
      <c r="AE47" s="47"/>
      <c r="AF47" s="8"/>
      <c r="AG47" s="8"/>
      <c r="AH47" s="8"/>
      <c r="AI47" s="71"/>
      <c r="AJ47" s="8"/>
      <c r="AK47" s="56"/>
      <c r="AL47" s="56"/>
      <c r="AM47" s="71"/>
      <c r="AN47" s="49"/>
      <c r="AO47" s="48"/>
      <c r="AP47" s="48"/>
      <c r="AQ47" s="48"/>
      <c r="AR47" s="48"/>
      <c r="AS47" s="48"/>
      <c r="AT47" s="72"/>
      <c r="AU47" s="49"/>
      <c r="AV47" s="48"/>
      <c r="AW47" s="48"/>
      <c r="AX47" s="48"/>
      <c r="AY47" s="48"/>
      <c r="AZ47" s="48"/>
      <c r="BA47" s="72"/>
      <c r="BB47" s="49"/>
      <c r="BC47" s="48"/>
      <c r="BD47" s="48"/>
      <c r="BE47" s="48"/>
      <c r="BF47" s="48"/>
      <c r="BG47" s="48"/>
      <c r="BH47" s="48"/>
      <c r="BI47" s="48"/>
      <c r="BJ47" s="48"/>
      <c r="BK47" s="48"/>
      <c r="BL47" s="48"/>
      <c r="BM47" s="48"/>
      <c r="BN47" s="72"/>
      <c r="BO47" s="49"/>
      <c r="BP47" s="48"/>
      <c r="BQ47" s="48"/>
      <c r="BR47" s="48"/>
      <c r="BS47" s="48"/>
      <c r="BT47" s="48"/>
      <c r="BU47" s="48"/>
      <c r="BV47" s="48"/>
      <c r="BW47" s="48"/>
      <c r="BX47" s="48"/>
      <c r="BY47" s="48"/>
      <c r="BZ47" s="48"/>
      <c r="CA47" s="114"/>
      <c r="CB47" s="72"/>
      <c r="CC47" s="53"/>
      <c r="CD47" s="54"/>
      <c r="CE47" s="54"/>
      <c r="CF47" s="54"/>
      <c r="CG47" s="54"/>
      <c r="CH47" s="54"/>
      <c r="CI47" s="72"/>
      <c r="CJ47" s="53"/>
      <c r="CK47" s="54"/>
      <c r="CL47" s="54"/>
      <c r="CM47" s="54"/>
      <c r="CN47" s="54"/>
      <c r="CO47" s="54"/>
      <c r="CP47" s="71"/>
      <c r="CQ47" s="71"/>
      <c r="CR47" s="34"/>
      <c r="CS47" s="9"/>
      <c r="CT47" s="9"/>
      <c r="CU47" s="9"/>
      <c r="CV47" s="9"/>
      <c r="CW47" s="9"/>
      <c r="CX47" s="9"/>
      <c r="CY47" s="72"/>
      <c r="CZ47" s="49"/>
      <c r="DA47" s="48"/>
      <c r="DB47" s="72"/>
      <c r="DC47" s="47"/>
      <c r="DD47" s="47"/>
      <c r="DE47" s="47"/>
      <c r="DF47" s="47"/>
      <c r="DG47" s="47"/>
      <c r="DH47" s="47"/>
      <c r="DI47" s="47"/>
      <c r="DJ47" s="47"/>
      <c r="DK47" s="47"/>
      <c r="DL47" s="47"/>
      <c r="DM47" s="71"/>
      <c r="DN47" s="71"/>
      <c r="DO47" s="49"/>
      <c r="DP47" s="48"/>
      <c r="DQ47" s="48"/>
      <c r="DR47" s="48"/>
      <c r="DS47" s="48"/>
      <c r="DT47" s="48"/>
      <c r="DU47" s="48"/>
      <c r="DV47" s="72"/>
      <c r="DW47" s="49"/>
      <c r="DX47" s="48"/>
      <c r="DY47" s="48"/>
      <c r="DZ47" s="48"/>
      <c r="EA47" s="48"/>
      <c r="EB47" s="48"/>
      <c r="EC47" s="48"/>
      <c r="ED47" s="72"/>
    </row>
    <row r="48" spans="1:134" x14ac:dyDescent="0.35">
      <c r="A48" s="52" t="str">
        <f>'Validation tests'!B48</f>
        <v>Fail</v>
      </c>
      <c r="B48" s="47"/>
      <c r="C48" s="8"/>
      <c r="D48" s="47"/>
      <c r="E48" s="48"/>
      <c r="F48" s="48"/>
      <c r="G48" s="88"/>
      <c r="H48" s="47"/>
      <c r="I48" s="47"/>
      <c r="J48" s="47"/>
      <c r="K48" s="71"/>
      <c r="L48" s="74"/>
      <c r="M48" s="47"/>
      <c r="N48" s="47"/>
      <c r="O48" s="47"/>
      <c r="P48" s="8"/>
      <c r="Q48" s="47"/>
      <c r="R48" s="71"/>
      <c r="S48" s="71"/>
      <c r="T48" s="49"/>
      <c r="U48" s="48"/>
      <c r="V48" s="48"/>
      <c r="W48" s="45"/>
      <c r="X48" s="45"/>
      <c r="Y48" s="48"/>
      <c r="Z48" s="48"/>
      <c r="AB48" s="114"/>
      <c r="AC48" s="72"/>
      <c r="AD48" s="8"/>
      <c r="AE48" s="47"/>
      <c r="AF48" s="8"/>
      <c r="AG48" s="8"/>
      <c r="AH48" s="8"/>
      <c r="AI48" s="71"/>
      <c r="AJ48" s="8"/>
      <c r="AK48" s="56"/>
      <c r="AL48" s="56"/>
      <c r="AM48" s="71"/>
      <c r="AN48" s="49"/>
      <c r="AO48" s="48"/>
      <c r="AP48" s="48"/>
      <c r="AQ48" s="48"/>
      <c r="AR48" s="48"/>
      <c r="AS48" s="48"/>
      <c r="AT48" s="72"/>
      <c r="AU48" s="49"/>
      <c r="AV48" s="48"/>
      <c r="AW48" s="48"/>
      <c r="AX48" s="48"/>
      <c r="AY48" s="48"/>
      <c r="AZ48" s="48"/>
      <c r="BA48" s="72"/>
      <c r="BB48" s="49"/>
      <c r="BC48" s="48"/>
      <c r="BD48" s="48"/>
      <c r="BE48" s="48"/>
      <c r="BF48" s="48"/>
      <c r="BG48" s="48"/>
      <c r="BH48" s="48"/>
      <c r="BI48" s="48"/>
      <c r="BJ48" s="48"/>
      <c r="BK48" s="48"/>
      <c r="BL48" s="48"/>
      <c r="BM48" s="48"/>
      <c r="BN48" s="72"/>
      <c r="BO48" s="49"/>
      <c r="BP48" s="48"/>
      <c r="BQ48" s="48"/>
      <c r="BR48" s="48"/>
      <c r="BS48" s="48"/>
      <c r="BT48" s="48"/>
      <c r="BU48" s="48"/>
      <c r="BV48" s="48"/>
      <c r="BW48" s="48"/>
      <c r="BX48" s="48"/>
      <c r="BY48" s="48"/>
      <c r="BZ48" s="48"/>
      <c r="CA48" s="114"/>
      <c r="CB48" s="72"/>
      <c r="CC48" s="53"/>
      <c r="CD48" s="54"/>
      <c r="CE48" s="54"/>
      <c r="CF48" s="54"/>
      <c r="CG48" s="54"/>
      <c r="CH48" s="54"/>
      <c r="CI48" s="72"/>
      <c r="CJ48" s="53"/>
      <c r="CK48" s="54"/>
      <c r="CL48" s="54"/>
      <c r="CM48" s="54"/>
      <c r="CN48" s="54"/>
      <c r="CO48" s="54"/>
      <c r="CP48" s="71"/>
      <c r="CQ48" s="71"/>
      <c r="CR48" s="34"/>
      <c r="CS48" s="9"/>
      <c r="CT48" s="9"/>
      <c r="CU48" s="9"/>
      <c r="CV48" s="9"/>
      <c r="CW48" s="9"/>
      <c r="CX48" s="9"/>
      <c r="CY48" s="72"/>
      <c r="CZ48" s="49"/>
      <c r="DA48" s="48"/>
      <c r="DB48" s="72"/>
      <c r="DC48" s="47"/>
      <c r="DD48" s="47"/>
      <c r="DE48" s="47"/>
      <c r="DF48" s="47"/>
      <c r="DG48" s="47"/>
      <c r="DH48" s="47"/>
      <c r="DI48" s="47"/>
      <c r="DJ48" s="47"/>
      <c r="DK48" s="47"/>
      <c r="DL48" s="47"/>
      <c r="DM48" s="71"/>
      <c r="DN48" s="71"/>
      <c r="DO48" s="49"/>
      <c r="DP48" s="48"/>
      <c r="DQ48" s="48"/>
      <c r="DR48" s="48"/>
      <c r="DS48" s="48"/>
      <c r="DT48" s="48"/>
      <c r="DU48" s="48"/>
      <c r="DV48" s="72"/>
      <c r="DW48" s="49"/>
      <c r="DX48" s="48"/>
      <c r="DY48" s="48"/>
      <c r="DZ48" s="48"/>
      <c r="EA48" s="48"/>
      <c r="EB48" s="48"/>
      <c r="EC48" s="48"/>
      <c r="ED48" s="72"/>
    </row>
    <row r="49" spans="1:134" x14ac:dyDescent="0.35">
      <c r="A49" s="52" t="str">
        <f>'Validation tests'!B49</f>
        <v>Fail</v>
      </c>
      <c r="B49" s="47"/>
      <c r="C49" s="8"/>
      <c r="D49" s="47"/>
      <c r="E49" s="48"/>
      <c r="F49" s="48"/>
      <c r="G49" s="88"/>
      <c r="H49" s="47"/>
      <c r="I49" s="47"/>
      <c r="J49" s="47"/>
      <c r="K49" s="71"/>
      <c r="L49" s="74"/>
      <c r="M49" s="47"/>
      <c r="N49" s="47"/>
      <c r="O49" s="47"/>
      <c r="P49" s="8"/>
      <c r="Q49" s="47"/>
      <c r="R49" s="71"/>
      <c r="S49" s="71"/>
      <c r="T49" s="49"/>
      <c r="U49" s="48"/>
      <c r="V49" s="48"/>
      <c r="W49" s="45"/>
      <c r="X49" s="45"/>
      <c r="Y49" s="48"/>
      <c r="Z49" s="48"/>
      <c r="AB49" s="114"/>
      <c r="AC49" s="72"/>
      <c r="AD49" s="8"/>
      <c r="AE49" s="47"/>
      <c r="AF49" s="8"/>
      <c r="AG49" s="8"/>
      <c r="AH49" s="8"/>
      <c r="AI49" s="71"/>
      <c r="AJ49" s="8"/>
      <c r="AK49" s="56"/>
      <c r="AL49" s="56"/>
      <c r="AM49" s="71"/>
      <c r="AN49" s="49"/>
      <c r="AO49" s="48"/>
      <c r="AP49" s="48"/>
      <c r="AQ49" s="48"/>
      <c r="AR49" s="48"/>
      <c r="AS49" s="48"/>
      <c r="AT49" s="72"/>
      <c r="AU49" s="49"/>
      <c r="AV49" s="48"/>
      <c r="AW49" s="48"/>
      <c r="AX49" s="48"/>
      <c r="AY49" s="48"/>
      <c r="AZ49" s="48"/>
      <c r="BA49" s="72"/>
      <c r="BB49" s="49"/>
      <c r="BC49" s="48"/>
      <c r="BD49" s="48"/>
      <c r="BE49" s="48"/>
      <c r="BF49" s="48"/>
      <c r="BG49" s="48"/>
      <c r="BH49" s="48"/>
      <c r="BI49" s="48"/>
      <c r="BJ49" s="48"/>
      <c r="BK49" s="48"/>
      <c r="BL49" s="48"/>
      <c r="BM49" s="48"/>
      <c r="BN49" s="72"/>
      <c r="BO49" s="49"/>
      <c r="BP49" s="48"/>
      <c r="BQ49" s="48"/>
      <c r="BR49" s="48"/>
      <c r="BS49" s="48"/>
      <c r="BT49" s="48"/>
      <c r="BU49" s="48"/>
      <c r="BV49" s="48"/>
      <c r="BW49" s="48"/>
      <c r="BX49" s="48"/>
      <c r="BY49" s="48"/>
      <c r="BZ49" s="48"/>
      <c r="CA49" s="114"/>
      <c r="CB49" s="72"/>
      <c r="CC49" s="53"/>
      <c r="CD49" s="54"/>
      <c r="CE49" s="54"/>
      <c r="CF49" s="54"/>
      <c r="CG49" s="54"/>
      <c r="CH49" s="54"/>
      <c r="CI49" s="72"/>
      <c r="CJ49" s="53"/>
      <c r="CK49" s="54"/>
      <c r="CL49" s="54"/>
      <c r="CM49" s="54"/>
      <c r="CN49" s="54"/>
      <c r="CO49" s="54"/>
      <c r="CP49" s="71"/>
      <c r="CQ49" s="71"/>
      <c r="CR49" s="34"/>
      <c r="CS49" s="9"/>
      <c r="CT49" s="9"/>
      <c r="CU49" s="9"/>
      <c r="CV49" s="9"/>
      <c r="CW49" s="9"/>
      <c r="CX49" s="9"/>
      <c r="CY49" s="72"/>
      <c r="CZ49" s="49"/>
      <c r="DA49" s="48"/>
      <c r="DB49" s="72"/>
      <c r="DC49" s="47"/>
      <c r="DD49" s="47"/>
      <c r="DE49" s="47"/>
      <c r="DF49" s="47"/>
      <c r="DG49" s="47"/>
      <c r="DH49" s="47"/>
      <c r="DI49" s="47"/>
      <c r="DJ49" s="47"/>
      <c r="DK49" s="47"/>
      <c r="DL49" s="47"/>
      <c r="DM49" s="71"/>
      <c r="DN49" s="71"/>
      <c r="DO49" s="49"/>
      <c r="DP49" s="48"/>
      <c r="DQ49" s="48"/>
      <c r="DR49" s="48"/>
      <c r="DS49" s="48"/>
      <c r="DT49" s="48"/>
      <c r="DU49" s="48"/>
      <c r="DV49" s="72"/>
      <c r="DW49" s="49"/>
      <c r="DX49" s="48"/>
      <c r="DY49" s="48"/>
      <c r="DZ49" s="48"/>
      <c r="EA49" s="48"/>
      <c r="EB49" s="48"/>
      <c r="EC49" s="48"/>
      <c r="ED49" s="72"/>
    </row>
    <row r="50" spans="1:134" x14ac:dyDescent="0.35">
      <c r="A50" s="52" t="str">
        <f>'Validation tests'!B50</f>
        <v>Fail</v>
      </c>
      <c r="B50" s="47"/>
      <c r="C50" s="8"/>
      <c r="D50" s="47"/>
      <c r="E50" s="48"/>
      <c r="F50" s="48"/>
      <c r="G50" s="88"/>
      <c r="H50" s="47"/>
      <c r="I50" s="47"/>
      <c r="J50" s="47"/>
      <c r="K50" s="71"/>
      <c r="L50" s="74"/>
      <c r="M50" s="47"/>
      <c r="N50" s="47"/>
      <c r="O50" s="47"/>
      <c r="P50" s="8"/>
      <c r="Q50" s="47"/>
      <c r="R50" s="71"/>
      <c r="S50" s="71"/>
      <c r="T50" s="49"/>
      <c r="U50" s="48"/>
      <c r="V50" s="48"/>
      <c r="W50" s="45"/>
      <c r="X50" s="45"/>
      <c r="Y50" s="48"/>
      <c r="Z50" s="48"/>
      <c r="AB50" s="114"/>
      <c r="AC50" s="72"/>
      <c r="AD50" s="8"/>
      <c r="AE50" s="47"/>
      <c r="AF50" s="8"/>
      <c r="AG50" s="8"/>
      <c r="AH50" s="8"/>
      <c r="AI50" s="71"/>
      <c r="AJ50" s="8"/>
      <c r="AK50" s="56"/>
      <c r="AL50" s="56"/>
      <c r="AM50" s="71"/>
      <c r="AN50" s="49"/>
      <c r="AO50" s="48"/>
      <c r="AP50" s="48"/>
      <c r="AQ50" s="48"/>
      <c r="AR50" s="48"/>
      <c r="AS50" s="48"/>
      <c r="AT50" s="72"/>
      <c r="AU50" s="49"/>
      <c r="AV50" s="48"/>
      <c r="AW50" s="48"/>
      <c r="AX50" s="48"/>
      <c r="AY50" s="48"/>
      <c r="AZ50" s="48"/>
      <c r="BA50" s="72"/>
      <c r="BB50" s="49"/>
      <c r="BC50" s="48"/>
      <c r="BD50" s="48"/>
      <c r="BE50" s="48"/>
      <c r="BF50" s="48"/>
      <c r="BG50" s="48"/>
      <c r="BH50" s="48"/>
      <c r="BI50" s="48"/>
      <c r="BJ50" s="48"/>
      <c r="BK50" s="48"/>
      <c r="BL50" s="48"/>
      <c r="BM50" s="48"/>
      <c r="BN50" s="72"/>
      <c r="BO50" s="49"/>
      <c r="BP50" s="48"/>
      <c r="BQ50" s="48"/>
      <c r="BR50" s="48"/>
      <c r="BS50" s="48"/>
      <c r="BT50" s="48"/>
      <c r="BU50" s="48"/>
      <c r="BV50" s="48"/>
      <c r="BW50" s="48"/>
      <c r="BX50" s="48"/>
      <c r="BY50" s="48"/>
      <c r="BZ50" s="48"/>
      <c r="CA50" s="114"/>
      <c r="CB50" s="72"/>
      <c r="CC50" s="53"/>
      <c r="CD50" s="54"/>
      <c r="CE50" s="54"/>
      <c r="CF50" s="54"/>
      <c r="CG50" s="54"/>
      <c r="CH50" s="54"/>
      <c r="CI50" s="72"/>
      <c r="CJ50" s="53"/>
      <c r="CK50" s="54"/>
      <c r="CL50" s="54"/>
      <c r="CM50" s="54"/>
      <c r="CN50" s="54"/>
      <c r="CO50" s="54"/>
      <c r="CP50" s="71"/>
      <c r="CQ50" s="71"/>
      <c r="CR50" s="34"/>
      <c r="CS50" s="9"/>
      <c r="CT50" s="9"/>
      <c r="CU50" s="9"/>
      <c r="CV50" s="9"/>
      <c r="CW50" s="9"/>
      <c r="CX50" s="9"/>
      <c r="CY50" s="72"/>
      <c r="CZ50" s="49"/>
      <c r="DA50" s="48"/>
      <c r="DB50" s="72"/>
      <c r="DC50" s="47"/>
      <c r="DD50" s="47"/>
      <c r="DE50" s="47"/>
      <c r="DF50" s="47"/>
      <c r="DG50" s="47"/>
      <c r="DH50" s="47"/>
      <c r="DI50" s="47"/>
      <c r="DJ50" s="47"/>
      <c r="DK50" s="47"/>
      <c r="DL50" s="47"/>
      <c r="DM50" s="71"/>
      <c r="DN50" s="71"/>
      <c r="DO50" s="49"/>
      <c r="DP50" s="48"/>
      <c r="DQ50" s="48"/>
      <c r="DR50" s="48"/>
      <c r="DS50" s="48"/>
      <c r="DT50" s="48"/>
      <c r="DU50" s="48"/>
      <c r="DV50" s="72"/>
      <c r="DW50" s="49"/>
      <c r="DX50" s="48"/>
      <c r="DY50" s="48"/>
      <c r="DZ50" s="48"/>
      <c r="EA50" s="48"/>
      <c r="EB50" s="48"/>
      <c r="EC50" s="48"/>
      <c r="ED50" s="72"/>
    </row>
    <row r="51" spans="1:134" x14ac:dyDescent="0.35">
      <c r="A51" s="52" t="str">
        <f>'Validation tests'!B51</f>
        <v>Fail</v>
      </c>
      <c r="B51" s="47"/>
      <c r="C51" s="8"/>
      <c r="D51" s="47"/>
      <c r="E51" s="48"/>
      <c r="F51" s="48"/>
      <c r="G51" s="88"/>
      <c r="H51" s="47"/>
      <c r="I51" s="47"/>
      <c r="J51" s="47"/>
      <c r="K51" s="71"/>
      <c r="L51" s="74"/>
      <c r="M51" s="47"/>
      <c r="N51" s="47"/>
      <c r="O51" s="47"/>
      <c r="P51" s="8"/>
      <c r="Q51" s="47"/>
      <c r="R51" s="71"/>
      <c r="S51" s="71"/>
      <c r="T51" s="49"/>
      <c r="U51" s="48"/>
      <c r="V51" s="48"/>
      <c r="W51" s="45"/>
      <c r="X51" s="45"/>
      <c r="Y51" s="48"/>
      <c r="Z51" s="48"/>
      <c r="AB51" s="114"/>
      <c r="AC51" s="72"/>
      <c r="AD51" s="8"/>
      <c r="AE51" s="47"/>
      <c r="AF51" s="8"/>
      <c r="AG51" s="8"/>
      <c r="AH51" s="8"/>
      <c r="AI51" s="71"/>
      <c r="AJ51" s="8"/>
      <c r="AK51" s="56"/>
      <c r="AL51" s="56"/>
      <c r="AM51" s="71"/>
      <c r="AN51" s="49"/>
      <c r="AO51" s="48"/>
      <c r="AP51" s="48"/>
      <c r="AQ51" s="48"/>
      <c r="AR51" s="48"/>
      <c r="AS51" s="48"/>
      <c r="AT51" s="72"/>
      <c r="AU51" s="49"/>
      <c r="AV51" s="48"/>
      <c r="AW51" s="48"/>
      <c r="AX51" s="48"/>
      <c r="AY51" s="48"/>
      <c r="AZ51" s="48"/>
      <c r="BA51" s="72"/>
      <c r="BB51" s="49"/>
      <c r="BC51" s="48"/>
      <c r="BD51" s="48"/>
      <c r="BE51" s="48"/>
      <c r="BF51" s="48"/>
      <c r="BG51" s="48"/>
      <c r="BH51" s="48"/>
      <c r="BI51" s="48"/>
      <c r="BJ51" s="48"/>
      <c r="BK51" s="48"/>
      <c r="BL51" s="48"/>
      <c r="BM51" s="48"/>
      <c r="BN51" s="72"/>
      <c r="BO51" s="49"/>
      <c r="BP51" s="48"/>
      <c r="BQ51" s="48"/>
      <c r="BR51" s="48"/>
      <c r="BS51" s="48"/>
      <c r="BT51" s="48"/>
      <c r="BU51" s="48"/>
      <c r="BV51" s="48"/>
      <c r="BW51" s="48"/>
      <c r="BX51" s="48"/>
      <c r="BY51" s="48"/>
      <c r="BZ51" s="48"/>
      <c r="CA51" s="114"/>
      <c r="CB51" s="72"/>
      <c r="CC51" s="53"/>
      <c r="CD51" s="54"/>
      <c r="CE51" s="54"/>
      <c r="CF51" s="54"/>
      <c r="CG51" s="54"/>
      <c r="CH51" s="54"/>
      <c r="CI51" s="72"/>
      <c r="CJ51" s="53"/>
      <c r="CK51" s="54"/>
      <c r="CL51" s="54"/>
      <c r="CM51" s="54"/>
      <c r="CN51" s="54"/>
      <c r="CO51" s="54"/>
      <c r="CP51" s="71"/>
      <c r="CQ51" s="71"/>
      <c r="CR51" s="34"/>
      <c r="CS51" s="9"/>
      <c r="CT51" s="9"/>
      <c r="CU51" s="9"/>
      <c r="CV51" s="9"/>
      <c r="CW51" s="9"/>
      <c r="CX51" s="9"/>
      <c r="CY51" s="72"/>
      <c r="CZ51" s="49"/>
      <c r="DA51" s="48"/>
      <c r="DB51" s="72"/>
      <c r="DC51" s="47"/>
      <c r="DD51" s="47"/>
      <c r="DE51" s="47"/>
      <c r="DF51" s="47"/>
      <c r="DG51" s="47"/>
      <c r="DH51" s="47"/>
      <c r="DI51" s="47"/>
      <c r="DJ51" s="47"/>
      <c r="DK51" s="47"/>
      <c r="DL51" s="47"/>
      <c r="DM51" s="71"/>
      <c r="DN51" s="71"/>
      <c r="DO51" s="49"/>
      <c r="DP51" s="48"/>
      <c r="DQ51" s="48"/>
      <c r="DR51" s="48"/>
      <c r="DS51" s="48"/>
      <c r="DT51" s="48"/>
      <c r="DU51" s="48"/>
      <c r="DV51" s="72"/>
      <c r="DW51" s="49"/>
      <c r="DX51" s="48"/>
      <c r="DY51" s="48"/>
      <c r="DZ51" s="48"/>
      <c r="EA51" s="48"/>
      <c r="EB51" s="48"/>
      <c r="EC51" s="48"/>
      <c r="ED51" s="72"/>
    </row>
    <row r="52" spans="1:134" x14ac:dyDescent="0.35">
      <c r="A52" s="52" t="str">
        <f>'Validation tests'!B52</f>
        <v>Fail</v>
      </c>
      <c r="B52" s="47"/>
      <c r="C52" s="8"/>
      <c r="D52" s="47"/>
      <c r="E52" s="48"/>
      <c r="F52" s="48"/>
      <c r="G52" s="88"/>
      <c r="H52" s="47"/>
      <c r="I52" s="47"/>
      <c r="J52" s="47"/>
      <c r="K52" s="71"/>
      <c r="L52" s="74"/>
      <c r="M52" s="47"/>
      <c r="N52" s="47"/>
      <c r="O52" s="47"/>
      <c r="P52" s="8"/>
      <c r="Q52" s="47"/>
      <c r="R52" s="71"/>
      <c r="S52" s="71"/>
      <c r="T52" s="49"/>
      <c r="U52" s="48"/>
      <c r="V52" s="48"/>
      <c r="W52" s="45"/>
      <c r="X52" s="45"/>
      <c r="Y52" s="48"/>
      <c r="Z52" s="48"/>
      <c r="AB52" s="114"/>
      <c r="AC52" s="72"/>
      <c r="AD52" s="8"/>
      <c r="AE52" s="47"/>
      <c r="AF52" s="8"/>
      <c r="AG52" s="8"/>
      <c r="AH52" s="8"/>
      <c r="AI52" s="71"/>
      <c r="AJ52" s="8"/>
      <c r="AK52" s="56"/>
      <c r="AL52" s="56"/>
      <c r="AM52" s="71"/>
      <c r="AN52" s="49"/>
      <c r="AO52" s="48"/>
      <c r="AP52" s="48"/>
      <c r="AQ52" s="48"/>
      <c r="AR52" s="48"/>
      <c r="AS52" s="48"/>
      <c r="AT52" s="72"/>
      <c r="AU52" s="49"/>
      <c r="AV52" s="48"/>
      <c r="AW52" s="48"/>
      <c r="AX52" s="48"/>
      <c r="AY52" s="48"/>
      <c r="AZ52" s="48"/>
      <c r="BA52" s="72"/>
      <c r="BB52" s="49"/>
      <c r="BC52" s="48"/>
      <c r="BD52" s="48"/>
      <c r="BE52" s="48"/>
      <c r="BF52" s="48"/>
      <c r="BG52" s="48"/>
      <c r="BH52" s="48"/>
      <c r="BI52" s="48"/>
      <c r="BJ52" s="48"/>
      <c r="BK52" s="48"/>
      <c r="BL52" s="48"/>
      <c r="BM52" s="48"/>
      <c r="BN52" s="72"/>
      <c r="BO52" s="49"/>
      <c r="BP52" s="48"/>
      <c r="BQ52" s="48"/>
      <c r="BR52" s="48"/>
      <c r="BS52" s="48"/>
      <c r="BT52" s="48"/>
      <c r="BU52" s="48"/>
      <c r="BV52" s="48"/>
      <c r="BW52" s="48"/>
      <c r="BX52" s="48"/>
      <c r="BY52" s="48"/>
      <c r="BZ52" s="48"/>
      <c r="CA52" s="114"/>
      <c r="CB52" s="72"/>
      <c r="CC52" s="53"/>
      <c r="CD52" s="54"/>
      <c r="CE52" s="54"/>
      <c r="CF52" s="54"/>
      <c r="CG52" s="54"/>
      <c r="CH52" s="54"/>
      <c r="CI52" s="72"/>
      <c r="CJ52" s="53"/>
      <c r="CK52" s="54"/>
      <c r="CL52" s="54"/>
      <c r="CM52" s="54"/>
      <c r="CN52" s="54"/>
      <c r="CO52" s="54"/>
      <c r="CP52" s="71"/>
      <c r="CQ52" s="71"/>
      <c r="CR52" s="34"/>
      <c r="CS52" s="9"/>
      <c r="CT52" s="9"/>
      <c r="CU52" s="9"/>
      <c r="CV52" s="9"/>
      <c r="CW52" s="9"/>
      <c r="CX52" s="9"/>
      <c r="CY52" s="72"/>
      <c r="CZ52" s="49"/>
      <c r="DA52" s="48"/>
      <c r="DB52" s="72"/>
      <c r="DC52" s="47"/>
      <c r="DD52" s="47"/>
      <c r="DE52" s="47"/>
      <c r="DF52" s="47"/>
      <c r="DG52" s="47"/>
      <c r="DH52" s="47"/>
      <c r="DI52" s="47"/>
      <c r="DJ52" s="47"/>
      <c r="DK52" s="47"/>
      <c r="DL52" s="47"/>
      <c r="DM52" s="71"/>
      <c r="DN52" s="71"/>
      <c r="DO52" s="49"/>
      <c r="DP52" s="48"/>
      <c r="DQ52" s="48"/>
      <c r="DR52" s="48"/>
      <c r="DS52" s="48"/>
      <c r="DT52" s="48"/>
      <c r="DU52" s="48"/>
      <c r="DV52" s="72"/>
      <c r="DW52" s="49"/>
      <c r="DX52" s="48"/>
      <c r="DY52" s="48"/>
      <c r="DZ52" s="48"/>
      <c r="EA52" s="48"/>
      <c r="EB52" s="48"/>
      <c r="EC52" s="48"/>
      <c r="ED52" s="72"/>
    </row>
    <row r="53" spans="1:134" x14ac:dyDescent="0.35">
      <c r="A53" s="52" t="str">
        <f>'Validation tests'!B53</f>
        <v>Fail</v>
      </c>
      <c r="B53" s="47"/>
      <c r="C53" s="8"/>
      <c r="D53" s="47"/>
      <c r="E53" s="48"/>
      <c r="F53" s="48"/>
      <c r="G53" s="88"/>
      <c r="H53" s="47"/>
      <c r="I53" s="47"/>
      <c r="J53" s="47"/>
      <c r="K53" s="71"/>
      <c r="L53" s="74"/>
      <c r="M53" s="47"/>
      <c r="N53" s="47"/>
      <c r="O53" s="47"/>
      <c r="P53" s="8"/>
      <c r="Q53" s="47"/>
      <c r="R53" s="71"/>
      <c r="S53" s="71"/>
      <c r="T53" s="49"/>
      <c r="U53" s="48"/>
      <c r="V53" s="48"/>
      <c r="W53" s="45"/>
      <c r="X53" s="45"/>
      <c r="Y53" s="48"/>
      <c r="Z53" s="48"/>
      <c r="AB53" s="114"/>
      <c r="AC53" s="72"/>
      <c r="AD53" s="8"/>
      <c r="AE53" s="47"/>
      <c r="AF53" s="8"/>
      <c r="AG53" s="8"/>
      <c r="AH53" s="8"/>
      <c r="AI53" s="71"/>
      <c r="AJ53" s="8"/>
      <c r="AK53" s="56"/>
      <c r="AL53" s="56"/>
      <c r="AM53" s="71"/>
      <c r="AN53" s="49"/>
      <c r="AO53" s="48"/>
      <c r="AP53" s="48"/>
      <c r="AQ53" s="48"/>
      <c r="AR53" s="48"/>
      <c r="AS53" s="48"/>
      <c r="AT53" s="72"/>
      <c r="AU53" s="49"/>
      <c r="AV53" s="48"/>
      <c r="AW53" s="48"/>
      <c r="AX53" s="48"/>
      <c r="AY53" s="48"/>
      <c r="AZ53" s="48"/>
      <c r="BA53" s="72"/>
      <c r="BB53" s="49"/>
      <c r="BC53" s="48"/>
      <c r="BD53" s="48"/>
      <c r="BE53" s="48"/>
      <c r="BF53" s="48"/>
      <c r="BG53" s="48"/>
      <c r="BH53" s="48"/>
      <c r="BI53" s="48"/>
      <c r="BJ53" s="48"/>
      <c r="BK53" s="48"/>
      <c r="BL53" s="48"/>
      <c r="BM53" s="48"/>
      <c r="BN53" s="72"/>
      <c r="BO53" s="49"/>
      <c r="BP53" s="48"/>
      <c r="BQ53" s="48"/>
      <c r="BR53" s="48"/>
      <c r="BS53" s="48"/>
      <c r="BT53" s="48"/>
      <c r="BU53" s="48"/>
      <c r="BV53" s="48"/>
      <c r="BW53" s="48"/>
      <c r="BX53" s="48"/>
      <c r="BY53" s="48"/>
      <c r="BZ53" s="48"/>
      <c r="CA53" s="114"/>
      <c r="CB53" s="72"/>
      <c r="CC53" s="53"/>
      <c r="CD53" s="54"/>
      <c r="CE53" s="54"/>
      <c r="CF53" s="54"/>
      <c r="CG53" s="54"/>
      <c r="CH53" s="54"/>
      <c r="CI53" s="72"/>
      <c r="CJ53" s="53"/>
      <c r="CK53" s="54"/>
      <c r="CL53" s="54"/>
      <c r="CM53" s="54"/>
      <c r="CN53" s="54"/>
      <c r="CO53" s="54"/>
      <c r="CP53" s="71"/>
      <c r="CQ53" s="71"/>
      <c r="CR53" s="34"/>
      <c r="CS53" s="9"/>
      <c r="CT53" s="9"/>
      <c r="CU53" s="9"/>
      <c r="CV53" s="9"/>
      <c r="CW53" s="9"/>
      <c r="CX53" s="9"/>
      <c r="CY53" s="72"/>
      <c r="CZ53" s="49"/>
      <c r="DA53" s="48"/>
      <c r="DB53" s="72"/>
      <c r="DC53" s="47"/>
      <c r="DD53" s="47"/>
      <c r="DE53" s="47"/>
      <c r="DF53" s="47"/>
      <c r="DG53" s="47"/>
      <c r="DH53" s="47"/>
      <c r="DI53" s="47"/>
      <c r="DJ53" s="47"/>
      <c r="DK53" s="47"/>
      <c r="DL53" s="47"/>
      <c r="DM53" s="71"/>
      <c r="DN53" s="71"/>
      <c r="DO53" s="49"/>
      <c r="DP53" s="48"/>
      <c r="DQ53" s="48"/>
      <c r="DR53" s="48"/>
      <c r="DS53" s="48"/>
      <c r="DT53" s="48"/>
      <c r="DU53" s="48"/>
      <c r="DV53" s="72"/>
      <c r="DW53" s="49"/>
      <c r="DX53" s="48"/>
      <c r="DY53" s="48"/>
      <c r="DZ53" s="48"/>
      <c r="EA53" s="48"/>
      <c r="EB53" s="48"/>
      <c r="EC53" s="48"/>
      <c r="ED53" s="72"/>
    </row>
    <row r="54" spans="1:134" x14ac:dyDescent="0.35">
      <c r="A54" s="52" t="str">
        <f>'Validation tests'!B54</f>
        <v>Fail</v>
      </c>
      <c r="B54" s="47"/>
      <c r="C54" s="8"/>
      <c r="D54" s="47"/>
      <c r="E54" s="48"/>
      <c r="F54" s="48"/>
      <c r="G54" s="88"/>
      <c r="H54" s="47"/>
      <c r="I54" s="47"/>
      <c r="J54" s="47"/>
      <c r="K54" s="71"/>
      <c r="L54" s="74"/>
      <c r="M54" s="47"/>
      <c r="N54" s="47"/>
      <c r="O54" s="47"/>
      <c r="P54" s="8"/>
      <c r="Q54" s="47"/>
      <c r="R54" s="71"/>
      <c r="S54" s="71"/>
      <c r="T54" s="49"/>
      <c r="U54" s="48"/>
      <c r="V54" s="48"/>
      <c r="W54" s="45"/>
      <c r="X54" s="45"/>
      <c r="Y54" s="48"/>
      <c r="Z54" s="48"/>
      <c r="AB54" s="114"/>
      <c r="AC54" s="72"/>
      <c r="AD54" s="8"/>
      <c r="AE54" s="47"/>
      <c r="AF54" s="8"/>
      <c r="AG54" s="8"/>
      <c r="AH54" s="8"/>
      <c r="AI54" s="71"/>
      <c r="AJ54" s="8"/>
      <c r="AK54" s="56"/>
      <c r="AL54" s="56"/>
      <c r="AM54" s="71"/>
      <c r="AN54" s="49"/>
      <c r="AO54" s="48"/>
      <c r="AP54" s="48"/>
      <c r="AQ54" s="48"/>
      <c r="AR54" s="48"/>
      <c r="AS54" s="48"/>
      <c r="AT54" s="72"/>
      <c r="AU54" s="49"/>
      <c r="AV54" s="48"/>
      <c r="AW54" s="48"/>
      <c r="AX54" s="48"/>
      <c r="AY54" s="48"/>
      <c r="AZ54" s="48"/>
      <c r="BA54" s="72"/>
      <c r="BB54" s="49"/>
      <c r="BC54" s="48"/>
      <c r="BD54" s="48"/>
      <c r="BE54" s="48"/>
      <c r="BF54" s="48"/>
      <c r="BG54" s="48"/>
      <c r="BH54" s="48"/>
      <c r="BI54" s="48"/>
      <c r="BJ54" s="48"/>
      <c r="BK54" s="48"/>
      <c r="BL54" s="48"/>
      <c r="BM54" s="48"/>
      <c r="BN54" s="72"/>
      <c r="BO54" s="49"/>
      <c r="BP54" s="48"/>
      <c r="BQ54" s="48"/>
      <c r="BR54" s="48"/>
      <c r="BS54" s="48"/>
      <c r="BT54" s="48"/>
      <c r="BU54" s="48"/>
      <c r="BV54" s="48"/>
      <c r="BW54" s="48"/>
      <c r="BX54" s="48"/>
      <c r="BY54" s="48"/>
      <c r="BZ54" s="48"/>
      <c r="CA54" s="114"/>
      <c r="CB54" s="72"/>
      <c r="CC54" s="53"/>
      <c r="CD54" s="54"/>
      <c r="CE54" s="54"/>
      <c r="CF54" s="54"/>
      <c r="CG54" s="54"/>
      <c r="CH54" s="54"/>
      <c r="CI54" s="72"/>
      <c r="CJ54" s="53"/>
      <c r="CK54" s="54"/>
      <c r="CL54" s="54"/>
      <c r="CM54" s="54"/>
      <c r="CN54" s="54"/>
      <c r="CO54" s="54"/>
      <c r="CP54" s="71"/>
      <c r="CQ54" s="71"/>
      <c r="CR54" s="34"/>
      <c r="CS54" s="9"/>
      <c r="CT54" s="9"/>
      <c r="CU54" s="9"/>
      <c r="CV54" s="9"/>
      <c r="CW54" s="9"/>
      <c r="CX54" s="9"/>
      <c r="CY54" s="72"/>
      <c r="CZ54" s="49"/>
      <c r="DA54" s="48"/>
      <c r="DB54" s="72"/>
      <c r="DC54" s="47"/>
      <c r="DD54" s="47"/>
      <c r="DE54" s="47"/>
      <c r="DF54" s="47"/>
      <c r="DG54" s="47"/>
      <c r="DH54" s="47"/>
      <c r="DI54" s="47"/>
      <c r="DJ54" s="47"/>
      <c r="DK54" s="47"/>
      <c r="DL54" s="47"/>
      <c r="DM54" s="71"/>
      <c r="DN54" s="71"/>
      <c r="DO54" s="49"/>
      <c r="DP54" s="48"/>
      <c r="DQ54" s="48"/>
      <c r="DR54" s="48"/>
      <c r="DS54" s="48"/>
      <c r="DT54" s="48"/>
      <c r="DU54" s="48"/>
      <c r="DV54" s="72"/>
      <c r="DW54" s="49"/>
      <c r="DX54" s="48"/>
      <c r="DY54" s="48"/>
      <c r="DZ54" s="48"/>
      <c r="EA54" s="48"/>
      <c r="EB54" s="48"/>
      <c r="EC54" s="48"/>
      <c r="ED54" s="72"/>
    </row>
    <row r="55" spans="1:134" x14ac:dyDescent="0.35">
      <c r="A55" s="52" t="str">
        <f>'Validation tests'!B55</f>
        <v>Fail</v>
      </c>
      <c r="B55" s="47"/>
      <c r="C55" s="8"/>
      <c r="D55" s="47"/>
      <c r="E55" s="48"/>
      <c r="F55" s="48"/>
      <c r="G55" s="88"/>
      <c r="H55" s="47"/>
      <c r="I55" s="47"/>
      <c r="J55" s="47"/>
      <c r="K55" s="71"/>
      <c r="L55" s="74"/>
      <c r="M55" s="47"/>
      <c r="N55" s="47"/>
      <c r="O55" s="47"/>
      <c r="P55" s="8"/>
      <c r="Q55" s="47"/>
      <c r="R55" s="71"/>
      <c r="S55" s="71"/>
      <c r="T55" s="49"/>
      <c r="U55" s="48"/>
      <c r="V55" s="48"/>
      <c r="W55" s="45"/>
      <c r="X55" s="45"/>
      <c r="Y55" s="48"/>
      <c r="Z55" s="48"/>
      <c r="AB55" s="114"/>
      <c r="AC55" s="72"/>
      <c r="AD55" s="8"/>
      <c r="AE55" s="47"/>
      <c r="AF55" s="8"/>
      <c r="AG55" s="8"/>
      <c r="AH55" s="8"/>
      <c r="AI55" s="71"/>
      <c r="AJ55" s="8"/>
      <c r="AK55" s="56"/>
      <c r="AL55" s="56"/>
      <c r="AM55" s="71"/>
      <c r="AN55" s="49"/>
      <c r="AO55" s="48"/>
      <c r="AP55" s="48"/>
      <c r="AQ55" s="48"/>
      <c r="AR55" s="48"/>
      <c r="AS55" s="48"/>
      <c r="AT55" s="72"/>
      <c r="AU55" s="49"/>
      <c r="AV55" s="48"/>
      <c r="AW55" s="48"/>
      <c r="AX55" s="48"/>
      <c r="AY55" s="48"/>
      <c r="AZ55" s="48"/>
      <c r="BA55" s="72"/>
      <c r="BB55" s="49"/>
      <c r="BC55" s="48"/>
      <c r="BD55" s="48"/>
      <c r="BE55" s="48"/>
      <c r="BF55" s="48"/>
      <c r="BG55" s="48"/>
      <c r="BH55" s="48"/>
      <c r="BI55" s="48"/>
      <c r="BJ55" s="48"/>
      <c r="BK55" s="48"/>
      <c r="BL55" s="48"/>
      <c r="BM55" s="48"/>
      <c r="BN55" s="72"/>
      <c r="BO55" s="49"/>
      <c r="BP55" s="48"/>
      <c r="BQ55" s="48"/>
      <c r="BR55" s="48"/>
      <c r="BS55" s="48"/>
      <c r="BT55" s="48"/>
      <c r="BU55" s="48"/>
      <c r="BV55" s="48"/>
      <c r="BW55" s="48"/>
      <c r="BX55" s="48"/>
      <c r="BY55" s="48"/>
      <c r="BZ55" s="48"/>
      <c r="CA55" s="114"/>
      <c r="CB55" s="72"/>
      <c r="CC55" s="53"/>
      <c r="CD55" s="54"/>
      <c r="CE55" s="54"/>
      <c r="CF55" s="54"/>
      <c r="CG55" s="54"/>
      <c r="CH55" s="54"/>
      <c r="CI55" s="72"/>
      <c r="CJ55" s="53"/>
      <c r="CK55" s="54"/>
      <c r="CL55" s="54"/>
      <c r="CM55" s="54"/>
      <c r="CN55" s="54"/>
      <c r="CO55" s="54"/>
      <c r="CP55" s="71"/>
      <c r="CQ55" s="71"/>
      <c r="CR55" s="34"/>
      <c r="CS55" s="9"/>
      <c r="CT55" s="9"/>
      <c r="CU55" s="9"/>
      <c r="CV55" s="9"/>
      <c r="CW55" s="9"/>
      <c r="CX55" s="9"/>
      <c r="CY55" s="72"/>
      <c r="CZ55" s="49"/>
      <c r="DA55" s="48"/>
      <c r="DB55" s="72"/>
      <c r="DC55" s="47"/>
      <c r="DD55" s="47"/>
      <c r="DE55" s="47"/>
      <c r="DF55" s="47"/>
      <c r="DG55" s="47"/>
      <c r="DH55" s="47"/>
      <c r="DI55" s="47"/>
      <c r="DJ55" s="47"/>
      <c r="DK55" s="47"/>
      <c r="DL55" s="47"/>
      <c r="DM55" s="71"/>
      <c r="DN55" s="71"/>
      <c r="DO55" s="49"/>
      <c r="DP55" s="48"/>
      <c r="DQ55" s="48"/>
      <c r="DR55" s="48"/>
      <c r="DS55" s="48"/>
      <c r="DT55" s="48"/>
      <c r="DU55" s="48"/>
      <c r="DV55" s="72"/>
      <c r="DW55" s="49"/>
      <c r="DX55" s="48"/>
      <c r="DY55" s="48"/>
      <c r="DZ55" s="48"/>
      <c r="EA55" s="48"/>
      <c r="EB55" s="48"/>
      <c r="EC55" s="48"/>
      <c r="ED55" s="72"/>
    </row>
    <row r="56" spans="1:134" x14ac:dyDescent="0.35">
      <c r="A56" s="52" t="str">
        <f>'Validation tests'!B56</f>
        <v>Fail</v>
      </c>
      <c r="B56" s="47"/>
      <c r="C56" s="8"/>
      <c r="D56" s="47"/>
      <c r="E56" s="48"/>
      <c r="F56" s="48"/>
      <c r="G56" s="88"/>
      <c r="H56" s="47"/>
      <c r="I56" s="47"/>
      <c r="J56" s="47"/>
      <c r="K56" s="71"/>
      <c r="L56" s="74"/>
      <c r="M56" s="47"/>
      <c r="N56" s="47"/>
      <c r="O56" s="47"/>
      <c r="P56" s="8"/>
      <c r="Q56" s="47"/>
      <c r="R56" s="71"/>
      <c r="S56" s="71"/>
      <c r="T56" s="49"/>
      <c r="U56" s="48"/>
      <c r="V56" s="48"/>
      <c r="W56" s="45"/>
      <c r="X56" s="45"/>
      <c r="Y56" s="48"/>
      <c r="Z56" s="48"/>
      <c r="AB56" s="114"/>
      <c r="AC56" s="72"/>
      <c r="AD56" s="8"/>
      <c r="AE56" s="47"/>
      <c r="AF56" s="8"/>
      <c r="AG56" s="8"/>
      <c r="AH56" s="8"/>
      <c r="AI56" s="71"/>
      <c r="AJ56" s="8"/>
      <c r="AK56" s="56"/>
      <c r="AL56" s="56"/>
      <c r="AM56" s="71"/>
      <c r="AN56" s="49"/>
      <c r="AO56" s="48"/>
      <c r="AP56" s="48"/>
      <c r="AQ56" s="48"/>
      <c r="AR56" s="48"/>
      <c r="AS56" s="48"/>
      <c r="AT56" s="72"/>
      <c r="AU56" s="49"/>
      <c r="AV56" s="48"/>
      <c r="AW56" s="48"/>
      <c r="AX56" s="48"/>
      <c r="AY56" s="48"/>
      <c r="AZ56" s="48"/>
      <c r="BA56" s="72"/>
      <c r="BB56" s="49"/>
      <c r="BC56" s="48"/>
      <c r="BD56" s="48"/>
      <c r="BE56" s="48"/>
      <c r="BF56" s="48"/>
      <c r="BG56" s="48"/>
      <c r="BH56" s="48"/>
      <c r="BI56" s="48"/>
      <c r="BJ56" s="48"/>
      <c r="BK56" s="48"/>
      <c r="BL56" s="48"/>
      <c r="BM56" s="48"/>
      <c r="BN56" s="72"/>
      <c r="BO56" s="49"/>
      <c r="BP56" s="48"/>
      <c r="BQ56" s="48"/>
      <c r="BR56" s="48"/>
      <c r="BS56" s="48"/>
      <c r="BT56" s="48"/>
      <c r="BU56" s="48"/>
      <c r="BV56" s="48"/>
      <c r="BW56" s="48"/>
      <c r="BX56" s="48"/>
      <c r="BY56" s="48"/>
      <c r="BZ56" s="48"/>
      <c r="CA56" s="114"/>
      <c r="CB56" s="72"/>
      <c r="CC56" s="53"/>
      <c r="CD56" s="54"/>
      <c r="CE56" s="54"/>
      <c r="CF56" s="54"/>
      <c r="CG56" s="54"/>
      <c r="CH56" s="54"/>
      <c r="CI56" s="72"/>
      <c r="CJ56" s="53"/>
      <c r="CK56" s="54"/>
      <c r="CL56" s="54"/>
      <c r="CM56" s="54"/>
      <c r="CN56" s="54"/>
      <c r="CO56" s="54"/>
      <c r="CP56" s="71"/>
      <c r="CQ56" s="71"/>
      <c r="CR56" s="34"/>
      <c r="CS56" s="9"/>
      <c r="CT56" s="9"/>
      <c r="CU56" s="9"/>
      <c r="CV56" s="9"/>
      <c r="CW56" s="9"/>
      <c r="CX56" s="9"/>
      <c r="CY56" s="72"/>
      <c r="CZ56" s="49"/>
      <c r="DA56" s="48"/>
      <c r="DB56" s="72"/>
      <c r="DC56" s="47"/>
      <c r="DD56" s="47"/>
      <c r="DE56" s="47"/>
      <c r="DF56" s="47"/>
      <c r="DG56" s="47"/>
      <c r="DH56" s="47"/>
      <c r="DI56" s="47"/>
      <c r="DJ56" s="47"/>
      <c r="DK56" s="47"/>
      <c r="DL56" s="47"/>
      <c r="DM56" s="71"/>
      <c r="DN56" s="71"/>
      <c r="DO56" s="49"/>
      <c r="DP56" s="48"/>
      <c r="DQ56" s="48"/>
      <c r="DR56" s="48"/>
      <c r="DS56" s="48"/>
      <c r="DT56" s="48"/>
      <c r="DU56" s="48"/>
      <c r="DV56" s="72"/>
      <c r="DW56" s="49"/>
      <c r="DX56" s="48"/>
      <c r="DY56" s="48"/>
      <c r="DZ56" s="48"/>
      <c r="EA56" s="48"/>
      <c r="EB56" s="48"/>
      <c r="EC56" s="48"/>
      <c r="ED56" s="72"/>
    </row>
    <row r="57" spans="1:134" x14ac:dyDescent="0.35">
      <c r="A57" s="52" t="str">
        <f>'Validation tests'!B57</f>
        <v>Fail</v>
      </c>
      <c r="B57" s="47"/>
      <c r="C57" s="8"/>
      <c r="D57" s="47"/>
      <c r="E57" s="48"/>
      <c r="F57" s="48"/>
      <c r="G57" s="88"/>
      <c r="H57" s="47"/>
      <c r="I57" s="47"/>
      <c r="J57" s="47"/>
      <c r="K57" s="71"/>
      <c r="L57" s="74"/>
      <c r="M57" s="47"/>
      <c r="N57" s="47"/>
      <c r="O57" s="47"/>
      <c r="P57" s="8"/>
      <c r="Q57" s="47"/>
      <c r="R57" s="71"/>
      <c r="S57" s="71"/>
      <c r="T57" s="49"/>
      <c r="U57" s="48"/>
      <c r="V57" s="48"/>
      <c r="W57" s="45"/>
      <c r="X57" s="45"/>
      <c r="Y57" s="48"/>
      <c r="Z57" s="48"/>
      <c r="AB57" s="114"/>
      <c r="AC57" s="72"/>
      <c r="AD57" s="8"/>
      <c r="AE57" s="47"/>
      <c r="AF57" s="8"/>
      <c r="AG57" s="8"/>
      <c r="AH57" s="8"/>
      <c r="AI57" s="71"/>
      <c r="AJ57" s="8"/>
      <c r="AK57" s="56"/>
      <c r="AL57" s="56"/>
      <c r="AM57" s="71"/>
      <c r="AN57" s="49"/>
      <c r="AO57" s="48"/>
      <c r="AP57" s="48"/>
      <c r="AQ57" s="48"/>
      <c r="AR57" s="48"/>
      <c r="AS57" s="48"/>
      <c r="AT57" s="72"/>
      <c r="AU57" s="49"/>
      <c r="AV57" s="48"/>
      <c r="AW57" s="48"/>
      <c r="AX57" s="48"/>
      <c r="AY57" s="48"/>
      <c r="AZ57" s="48"/>
      <c r="BA57" s="72"/>
      <c r="BB57" s="49"/>
      <c r="BC57" s="48"/>
      <c r="BD57" s="48"/>
      <c r="BE57" s="48"/>
      <c r="BF57" s="48"/>
      <c r="BG57" s="48"/>
      <c r="BH57" s="48"/>
      <c r="BI57" s="48"/>
      <c r="BJ57" s="48"/>
      <c r="BK57" s="48"/>
      <c r="BL57" s="48"/>
      <c r="BM57" s="48"/>
      <c r="BN57" s="72"/>
      <c r="BO57" s="49"/>
      <c r="BP57" s="48"/>
      <c r="BQ57" s="48"/>
      <c r="BR57" s="48"/>
      <c r="BS57" s="48"/>
      <c r="BT57" s="48"/>
      <c r="BU57" s="48"/>
      <c r="BV57" s="48"/>
      <c r="BW57" s="48"/>
      <c r="BX57" s="48"/>
      <c r="BY57" s="48"/>
      <c r="BZ57" s="48"/>
      <c r="CA57" s="114"/>
      <c r="CB57" s="72"/>
      <c r="CC57" s="53"/>
      <c r="CD57" s="54"/>
      <c r="CE57" s="54"/>
      <c r="CF57" s="54"/>
      <c r="CG57" s="54"/>
      <c r="CH57" s="54"/>
      <c r="CI57" s="72"/>
      <c r="CJ57" s="53"/>
      <c r="CK57" s="54"/>
      <c r="CL57" s="54"/>
      <c r="CM57" s="54"/>
      <c r="CN57" s="54"/>
      <c r="CO57" s="54"/>
      <c r="CP57" s="71"/>
      <c r="CQ57" s="71"/>
      <c r="CR57" s="34"/>
      <c r="CS57" s="9"/>
      <c r="CT57" s="9"/>
      <c r="CU57" s="9"/>
      <c r="CV57" s="9"/>
      <c r="CW57" s="9"/>
      <c r="CX57" s="9"/>
      <c r="CY57" s="72"/>
      <c r="CZ57" s="49"/>
      <c r="DA57" s="48"/>
      <c r="DB57" s="72"/>
      <c r="DC57" s="47"/>
      <c r="DD57" s="47"/>
      <c r="DE57" s="47"/>
      <c r="DF57" s="47"/>
      <c r="DG57" s="47"/>
      <c r="DH57" s="47"/>
      <c r="DI57" s="47"/>
      <c r="DJ57" s="47"/>
      <c r="DK57" s="47"/>
      <c r="DL57" s="47"/>
      <c r="DM57" s="71"/>
      <c r="DN57" s="71"/>
      <c r="DO57" s="49"/>
      <c r="DP57" s="48"/>
      <c r="DQ57" s="48"/>
      <c r="DR57" s="48"/>
      <c r="DS57" s="48"/>
      <c r="DT57" s="48"/>
      <c r="DU57" s="48"/>
      <c r="DV57" s="72"/>
      <c r="DW57" s="49"/>
      <c r="DX57" s="48"/>
      <c r="DY57" s="48"/>
      <c r="DZ57" s="48"/>
      <c r="EA57" s="48"/>
      <c r="EB57" s="48"/>
      <c r="EC57" s="48"/>
      <c r="ED57" s="72"/>
    </row>
    <row r="58" spans="1:134" x14ac:dyDescent="0.35">
      <c r="A58" s="52" t="str">
        <f>'Validation tests'!B58</f>
        <v>Fail</v>
      </c>
      <c r="B58" s="47"/>
      <c r="C58" s="8"/>
      <c r="D58" s="47"/>
      <c r="E58" s="48"/>
      <c r="F58" s="48"/>
      <c r="G58" s="88"/>
      <c r="H58" s="47"/>
      <c r="I58" s="47"/>
      <c r="J58" s="47"/>
      <c r="K58" s="71"/>
      <c r="L58" s="74"/>
      <c r="M58" s="47"/>
      <c r="N58" s="47"/>
      <c r="O58" s="47"/>
      <c r="P58" s="8"/>
      <c r="Q58" s="47"/>
      <c r="R58" s="71"/>
      <c r="S58" s="71"/>
      <c r="T58" s="49"/>
      <c r="U58" s="48"/>
      <c r="V58" s="48"/>
      <c r="W58" s="45"/>
      <c r="X58" s="45"/>
      <c r="Y58" s="48"/>
      <c r="Z58" s="48"/>
      <c r="AB58" s="114"/>
      <c r="AC58" s="72"/>
      <c r="AD58" s="8"/>
      <c r="AE58" s="47"/>
      <c r="AF58" s="8"/>
      <c r="AG58" s="8"/>
      <c r="AH58" s="8"/>
      <c r="AI58" s="71"/>
      <c r="AJ58" s="8"/>
      <c r="AK58" s="56"/>
      <c r="AL58" s="56"/>
      <c r="AM58" s="71"/>
      <c r="AN58" s="49"/>
      <c r="AO58" s="48"/>
      <c r="AP58" s="48"/>
      <c r="AQ58" s="48"/>
      <c r="AR58" s="48"/>
      <c r="AS58" s="48"/>
      <c r="AT58" s="72"/>
      <c r="AU58" s="49"/>
      <c r="AV58" s="48"/>
      <c r="AW58" s="48"/>
      <c r="AX58" s="48"/>
      <c r="AY58" s="48"/>
      <c r="AZ58" s="48"/>
      <c r="BA58" s="72"/>
      <c r="BB58" s="49"/>
      <c r="BC58" s="48"/>
      <c r="BD58" s="48"/>
      <c r="BE58" s="48"/>
      <c r="BF58" s="48"/>
      <c r="BG58" s="48"/>
      <c r="BH58" s="48"/>
      <c r="BI58" s="48"/>
      <c r="BJ58" s="48"/>
      <c r="BK58" s="48"/>
      <c r="BL58" s="48"/>
      <c r="BM58" s="48"/>
      <c r="BN58" s="72"/>
      <c r="BO58" s="49"/>
      <c r="BP58" s="48"/>
      <c r="BQ58" s="48"/>
      <c r="BR58" s="48"/>
      <c r="BS58" s="48"/>
      <c r="BT58" s="48"/>
      <c r="BU58" s="48"/>
      <c r="BV58" s="48"/>
      <c r="BW58" s="48"/>
      <c r="BX58" s="48"/>
      <c r="BY58" s="48"/>
      <c r="BZ58" s="48"/>
      <c r="CA58" s="114"/>
      <c r="CB58" s="72"/>
      <c r="CC58" s="53"/>
      <c r="CD58" s="54"/>
      <c r="CE58" s="54"/>
      <c r="CF58" s="54"/>
      <c r="CG58" s="54"/>
      <c r="CH58" s="54"/>
      <c r="CI58" s="72"/>
      <c r="CJ58" s="53"/>
      <c r="CK58" s="54"/>
      <c r="CL58" s="54"/>
      <c r="CM58" s="54"/>
      <c r="CN58" s="54"/>
      <c r="CO58" s="54"/>
      <c r="CP58" s="71"/>
      <c r="CQ58" s="71"/>
      <c r="CR58" s="34"/>
      <c r="CS58" s="9"/>
      <c r="CT58" s="9"/>
      <c r="CU58" s="9"/>
      <c r="CV58" s="9"/>
      <c r="CW58" s="9"/>
      <c r="CX58" s="9"/>
      <c r="CY58" s="72"/>
      <c r="CZ58" s="49"/>
      <c r="DA58" s="48"/>
      <c r="DB58" s="72"/>
      <c r="DC58" s="47"/>
      <c r="DD58" s="47"/>
      <c r="DE58" s="47"/>
      <c r="DF58" s="47"/>
      <c r="DG58" s="47"/>
      <c r="DH58" s="47"/>
      <c r="DI58" s="47"/>
      <c r="DJ58" s="47"/>
      <c r="DK58" s="47"/>
      <c r="DL58" s="47"/>
      <c r="DM58" s="71"/>
      <c r="DN58" s="71"/>
      <c r="DO58" s="49"/>
      <c r="DP58" s="48"/>
      <c r="DQ58" s="48"/>
      <c r="DR58" s="48"/>
      <c r="DS58" s="48"/>
      <c r="DT58" s="48"/>
      <c r="DU58" s="48"/>
      <c r="DV58" s="72"/>
      <c r="DW58" s="49"/>
      <c r="DX58" s="48"/>
      <c r="DY58" s="48"/>
      <c r="DZ58" s="48"/>
      <c r="EA58" s="48"/>
      <c r="EB58" s="48"/>
      <c r="EC58" s="48"/>
      <c r="ED58" s="72"/>
    </row>
    <row r="59" spans="1:134" x14ac:dyDescent="0.35">
      <c r="A59" s="52" t="str">
        <f>'Validation tests'!B59</f>
        <v>Fail</v>
      </c>
      <c r="B59" s="47"/>
      <c r="C59" s="8"/>
      <c r="D59" s="47"/>
      <c r="E59" s="48"/>
      <c r="F59" s="48"/>
      <c r="G59" s="88"/>
      <c r="H59" s="47"/>
      <c r="I59" s="47"/>
      <c r="J59" s="47"/>
      <c r="K59" s="71"/>
      <c r="L59" s="74"/>
      <c r="M59" s="47"/>
      <c r="N59" s="47"/>
      <c r="O59" s="47"/>
      <c r="P59" s="8"/>
      <c r="Q59" s="47"/>
      <c r="R59" s="71"/>
      <c r="S59" s="71"/>
      <c r="T59" s="49"/>
      <c r="U59" s="48"/>
      <c r="V59" s="48"/>
      <c r="W59" s="45"/>
      <c r="X59" s="45"/>
      <c r="Y59" s="48"/>
      <c r="Z59" s="48"/>
      <c r="AB59" s="114"/>
      <c r="AC59" s="72"/>
      <c r="AD59" s="8"/>
      <c r="AE59" s="47"/>
      <c r="AF59" s="8"/>
      <c r="AG59" s="8"/>
      <c r="AH59" s="8"/>
      <c r="AI59" s="71"/>
      <c r="AJ59" s="8"/>
      <c r="AK59" s="56"/>
      <c r="AL59" s="56"/>
      <c r="AM59" s="71"/>
      <c r="AN59" s="49"/>
      <c r="AO59" s="48"/>
      <c r="AP59" s="48"/>
      <c r="AQ59" s="48"/>
      <c r="AR59" s="48"/>
      <c r="AS59" s="48"/>
      <c r="AT59" s="72"/>
      <c r="AU59" s="49"/>
      <c r="AV59" s="48"/>
      <c r="AW59" s="48"/>
      <c r="AX59" s="48"/>
      <c r="AY59" s="48"/>
      <c r="AZ59" s="48"/>
      <c r="BA59" s="72"/>
      <c r="BB59" s="49"/>
      <c r="BC59" s="48"/>
      <c r="BD59" s="48"/>
      <c r="BE59" s="48"/>
      <c r="BF59" s="48"/>
      <c r="BG59" s="48"/>
      <c r="BH59" s="48"/>
      <c r="BI59" s="48"/>
      <c r="BJ59" s="48"/>
      <c r="BK59" s="48"/>
      <c r="BL59" s="48"/>
      <c r="BM59" s="48"/>
      <c r="BN59" s="72"/>
      <c r="BO59" s="49"/>
      <c r="BP59" s="48"/>
      <c r="BQ59" s="48"/>
      <c r="BR59" s="48"/>
      <c r="BS59" s="48"/>
      <c r="BT59" s="48"/>
      <c r="BU59" s="48"/>
      <c r="BV59" s="48"/>
      <c r="BW59" s="48"/>
      <c r="BX59" s="48"/>
      <c r="BY59" s="48"/>
      <c r="BZ59" s="48"/>
      <c r="CA59" s="114"/>
      <c r="CB59" s="72"/>
      <c r="CC59" s="53"/>
      <c r="CD59" s="54"/>
      <c r="CE59" s="54"/>
      <c r="CF59" s="54"/>
      <c r="CG59" s="54"/>
      <c r="CH59" s="54"/>
      <c r="CI59" s="72"/>
      <c r="CJ59" s="53"/>
      <c r="CK59" s="54"/>
      <c r="CL59" s="54"/>
      <c r="CM59" s="54"/>
      <c r="CN59" s="54"/>
      <c r="CO59" s="54"/>
      <c r="CP59" s="71"/>
      <c r="CQ59" s="71"/>
      <c r="CR59" s="34"/>
      <c r="CS59" s="9"/>
      <c r="CT59" s="9"/>
      <c r="CU59" s="9"/>
      <c r="CV59" s="9"/>
      <c r="CW59" s="9"/>
      <c r="CX59" s="9"/>
      <c r="CY59" s="72"/>
      <c r="CZ59" s="49"/>
      <c r="DA59" s="48"/>
      <c r="DB59" s="72"/>
      <c r="DC59" s="47"/>
      <c r="DD59" s="47"/>
      <c r="DE59" s="47"/>
      <c r="DF59" s="47"/>
      <c r="DG59" s="47"/>
      <c r="DH59" s="47"/>
      <c r="DI59" s="47"/>
      <c r="DJ59" s="47"/>
      <c r="DK59" s="47"/>
      <c r="DL59" s="47"/>
      <c r="DM59" s="71"/>
      <c r="DN59" s="71"/>
      <c r="DO59" s="49"/>
      <c r="DP59" s="48"/>
      <c r="DQ59" s="48"/>
      <c r="DR59" s="48"/>
      <c r="DS59" s="48"/>
      <c r="DT59" s="48"/>
      <c r="DU59" s="48"/>
      <c r="DV59" s="72"/>
      <c r="DW59" s="49"/>
      <c r="DX59" s="48"/>
      <c r="DY59" s="48"/>
      <c r="DZ59" s="48"/>
      <c r="EA59" s="48"/>
      <c r="EB59" s="48"/>
      <c r="EC59" s="48"/>
      <c r="ED59" s="72"/>
    </row>
    <row r="60" spans="1:134" x14ac:dyDescent="0.35">
      <c r="A60" s="52" t="str">
        <f>'Validation tests'!B60</f>
        <v>Fail</v>
      </c>
      <c r="B60" s="47"/>
      <c r="C60" s="8"/>
      <c r="D60" s="47"/>
      <c r="E60" s="48"/>
      <c r="F60" s="48"/>
      <c r="G60" s="88"/>
      <c r="H60" s="47"/>
      <c r="I60" s="47"/>
      <c r="J60" s="47"/>
      <c r="K60" s="71"/>
      <c r="L60" s="74"/>
      <c r="M60" s="47"/>
      <c r="N60" s="47"/>
      <c r="O60" s="47"/>
      <c r="P60" s="8"/>
      <c r="Q60" s="47"/>
      <c r="R60" s="71"/>
      <c r="S60" s="71"/>
      <c r="T60" s="49"/>
      <c r="U60" s="48"/>
      <c r="V60" s="48"/>
      <c r="W60" s="45"/>
      <c r="X60" s="45"/>
      <c r="Y60" s="48"/>
      <c r="Z60" s="48"/>
      <c r="AB60" s="114"/>
      <c r="AC60" s="72"/>
      <c r="AD60" s="8"/>
      <c r="AE60" s="47"/>
      <c r="AF60" s="8"/>
      <c r="AG60" s="8"/>
      <c r="AH60" s="8"/>
      <c r="AI60" s="71"/>
      <c r="AJ60" s="8"/>
      <c r="AK60" s="56"/>
      <c r="AL60" s="56"/>
      <c r="AM60" s="71"/>
      <c r="AN60" s="49"/>
      <c r="AO60" s="48"/>
      <c r="AP60" s="48"/>
      <c r="AQ60" s="48"/>
      <c r="AR60" s="48"/>
      <c r="AS60" s="48"/>
      <c r="AT60" s="72"/>
      <c r="AU60" s="49"/>
      <c r="AV60" s="48"/>
      <c r="AW60" s="48"/>
      <c r="AX60" s="48"/>
      <c r="AY60" s="48"/>
      <c r="AZ60" s="48"/>
      <c r="BA60" s="72"/>
      <c r="BB60" s="49"/>
      <c r="BC60" s="48"/>
      <c r="BD60" s="48"/>
      <c r="BE60" s="48"/>
      <c r="BF60" s="48"/>
      <c r="BG60" s="48"/>
      <c r="BH60" s="48"/>
      <c r="BI60" s="48"/>
      <c r="BJ60" s="48"/>
      <c r="BK60" s="48"/>
      <c r="BL60" s="48"/>
      <c r="BM60" s="48"/>
      <c r="BN60" s="72"/>
      <c r="BO60" s="49"/>
      <c r="BP60" s="48"/>
      <c r="BQ60" s="48"/>
      <c r="BR60" s="48"/>
      <c r="BS60" s="48"/>
      <c r="BT60" s="48"/>
      <c r="BU60" s="48"/>
      <c r="BV60" s="48"/>
      <c r="BW60" s="48"/>
      <c r="BX60" s="48"/>
      <c r="BY60" s="48"/>
      <c r="BZ60" s="48"/>
      <c r="CA60" s="114"/>
      <c r="CB60" s="72"/>
      <c r="CC60" s="53"/>
      <c r="CD60" s="54"/>
      <c r="CE60" s="54"/>
      <c r="CF60" s="54"/>
      <c r="CG60" s="54"/>
      <c r="CH60" s="54"/>
      <c r="CI60" s="72"/>
      <c r="CJ60" s="53"/>
      <c r="CK60" s="54"/>
      <c r="CL60" s="54"/>
      <c r="CM60" s="54"/>
      <c r="CN60" s="54"/>
      <c r="CO60" s="54"/>
      <c r="CP60" s="71"/>
      <c r="CQ60" s="71"/>
      <c r="CR60" s="34"/>
      <c r="CS60" s="9"/>
      <c r="CT60" s="9"/>
      <c r="CU60" s="9"/>
      <c r="CV60" s="9"/>
      <c r="CW60" s="9"/>
      <c r="CX60" s="9"/>
      <c r="CY60" s="72"/>
      <c r="CZ60" s="49"/>
      <c r="DA60" s="48"/>
      <c r="DB60" s="72"/>
      <c r="DC60" s="47"/>
      <c r="DD60" s="47"/>
      <c r="DE60" s="47"/>
      <c r="DF60" s="47"/>
      <c r="DG60" s="47"/>
      <c r="DH60" s="47"/>
      <c r="DI60" s="47"/>
      <c r="DJ60" s="47"/>
      <c r="DK60" s="47"/>
      <c r="DL60" s="47"/>
      <c r="DM60" s="71"/>
      <c r="DN60" s="71"/>
      <c r="DO60" s="49"/>
      <c r="DP60" s="48"/>
      <c r="DQ60" s="48"/>
      <c r="DR60" s="48"/>
      <c r="DS60" s="48"/>
      <c r="DT60" s="48"/>
      <c r="DU60" s="48"/>
      <c r="DV60" s="72"/>
      <c r="DW60" s="49"/>
      <c r="DX60" s="48"/>
      <c r="DY60" s="48"/>
      <c r="DZ60" s="48"/>
      <c r="EA60" s="48"/>
      <c r="EB60" s="48"/>
      <c r="EC60" s="48"/>
      <c r="ED60" s="72"/>
    </row>
    <row r="61" spans="1:134" x14ac:dyDescent="0.35">
      <c r="A61" s="52" t="str">
        <f>'Validation tests'!B61</f>
        <v>Fail</v>
      </c>
      <c r="B61" s="47"/>
      <c r="C61" s="8"/>
      <c r="D61" s="47"/>
      <c r="E61" s="48"/>
      <c r="F61" s="48"/>
      <c r="G61" s="88"/>
      <c r="H61" s="47"/>
      <c r="I61" s="47"/>
      <c r="J61" s="47"/>
      <c r="K61" s="71"/>
      <c r="L61" s="74"/>
      <c r="M61" s="47"/>
      <c r="N61" s="47"/>
      <c r="O61" s="47"/>
      <c r="P61" s="8"/>
      <c r="Q61" s="47"/>
      <c r="R61" s="71"/>
      <c r="S61" s="71"/>
      <c r="T61" s="49"/>
      <c r="U61" s="48"/>
      <c r="V61" s="48"/>
      <c r="W61" s="45"/>
      <c r="X61" s="45"/>
      <c r="Y61" s="48"/>
      <c r="Z61" s="48"/>
      <c r="AB61" s="114"/>
      <c r="AC61" s="72"/>
      <c r="AD61" s="8"/>
      <c r="AE61" s="47"/>
      <c r="AF61" s="8"/>
      <c r="AG61" s="8"/>
      <c r="AH61" s="8"/>
      <c r="AI61" s="71"/>
      <c r="AJ61" s="8"/>
      <c r="AK61" s="56"/>
      <c r="AL61" s="56"/>
      <c r="AM61" s="71"/>
      <c r="AN61" s="49"/>
      <c r="AO61" s="48"/>
      <c r="AP61" s="48"/>
      <c r="AQ61" s="48"/>
      <c r="AR61" s="48"/>
      <c r="AS61" s="48"/>
      <c r="AT61" s="72"/>
      <c r="AU61" s="49"/>
      <c r="AV61" s="48"/>
      <c r="AW61" s="48"/>
      <c r="AX61" s="48"/>
      <c r="AY61" s="48"/>
      <c r="AZ61" s="48"/>
      <c r="BA61" s="72"/>
      <c r="BB61" s="49"/>
      <c r="BC61" s="48"/>
      <c r="BD61" s="48"/>
      <c r="BE61" s="48"/>
      <c r="BF61" s="48"/>
      <c r="BG61" s="48"/>
      <c r="BH61" s="48"/>
      <c r="BI61" s="48"/>
      <c r="BJ61" s="48"/>
      <c r="BK61" s="48"/>
      <c r="BL61" s="48"/>
      <c r="BM61" s="48"/>
      <c r="BN61" s="72"/>
      <c r="BO61" s="49"/>
      <c r="BP61" s="48"/>
      <c r="BQ61" s="48"/>
      <c r="BR61" s="48"/>
      <c r="BS61" s="48"/>
      <c r="BT61" s="48"/>
      <c r="BU61" s="48"/>
      <c r="BV61" s="48"/>
      <c r="BW61" s="48"/>
      <c r="BX61" s="48"/>
      <c r="BY61" s="48"/>
      <c r="BZ61" s="48"/>
      <c r="CA61" s="114"/>
      <c r="CB61" s="72"/>
      <c r="CC61" s="53"/>
      <c r="CD61" s="54"/>
      <c r="CE61" s="54"/>
      <c r="CF61" s="54"/>
      <c r="CG61" s="54"/>
      <c r="CH61" s="54"/>
      <c r="CI61" s="72"/>
      <c r="CJ61" s="53"/>
      <c r="CK61" s="54"/>
      <c r="CL61" s="54"/>
      <c r="CM61" s="54"/>
      <c r="CN61" s="54"/>
      <c r="CO61" s="54"/>
      <c r="CP61" s="71"/>
      <c r="CQ61" s="71"/>
      <c r="CR61" s="34"/>
      <c r="CS61" s="9"/>
      <c r="CT61" s="9"/>
      <c r="CU61" s="9"/>
      <c r="CV61" s="9"/>
      <c r="CW61" s="9"/>
      <c r="CX61" s="9"/>
      <c r="CY61" s="72"/>
      <c r="CZ61" s="49"/>
      <c r="DA61" s="48"/>
      <c r="DB61" s="72"/>
      <c r="DC61" s="47"/>
      <c r="DD61" s="47"/>
      <c r="DE61" s="47"/>
      <c r="DF61" s="47"/>
      <c r="DG61" s="47"/>
      <c r="DH61" s="47"/>
      <c r="DI61" s="47"/>
      <c r="DJ61" s="47"/>
      <c r="DK61" s="47"/>
      <c r="DL61" s="47"/>
      <c r="DM61" s="71"/>
      <c r="DN61" s="71"/>
      <c r="DO61" s="49"/>
      <c r="DP61" s="48"/>
      <c r="DQ61" s="48"/>
      <c r="DR61" s="48"/>
      <c r="DS61" s="48"/>
      <c r="DT61" s="48"/>
      <c r="DU61" s="48"/>
      <c r="DV61" s="72"/>
      <c r="DW61" s="49"/>
      <c r="DX61" s="48"/>
      <c r="DY61" s="48"/>
      <c r="DZ61" s="48"/>
      <c r="EA61" s="48"/>
      <c r="EB61" s="48"/>
      <c r="EC61" s="48"/>
      <c r="ED61" s="72"/>
    </row>
    <row r="62" spans="1:134" x14ac:dyDescent="0.35">
      <c r="A62" s="52" t="str">
        <f>'Validation tests'!B62</f>
        <v>Fail</v>
      </c>
      <c r="B62" s="47"/>
      <c r="C62" s="8"/>
      <c r="D62" s="47"/>
      <c r="E62" s="48"/>
      <c r="F62" s="48"/>
      <c r="G62" s="88"/>
      <c r="H62" s="47"/>
      <c r="I62" s="47"/>
      <c r="J62" s="47"/>
      <c r="K62" s="71"/>
      <c r="L62" s="74"/>
      <c r="M62" s="47"/>
      <c r="N62" s="47"/>
      <c r="O62" s="47"/>
      <c r="P62" s="8"/>
      <c r="Q62" s="47"/>
      <c r="R62" s="71"/>
      <c r="S62" s="71"/>
      <c r="T62" s="49"/>
      <c r="U62" s="48"/>
      <c r="V62" s="48"/>
      <c r="W62" s="45"/>
      <c r="X62" s="45"/>
      <c r="Y62" s="48"/>
      <c r="Z62" s="48"/>
      <c r="AB62" s="114"/>
      <c r="AC62" s="72"/>
      <c r="AD62" s="8"/>
      <c r="AE62" s="47"/>
      <c r="AF62" s="8"/>
      <c r="AG62" s="8"/>
      <c r="AH62" s="8"/>
      <c r="AI62" s="71"/>
      <c r="AJ62" s="8"/>
      <c r="AK62" s="56"/>
      <c r="AL62" s="56"/>
      <c r="AM62" s="71"/>
      <c r="AN62" s="49"/>
      <c r="AO62" s="48"/>
      <c r="AP62" s="48"/>
      <c r="AQ62" s="48"/>
      <c r="AR62" s="48"/>
      <c r="AS62" s="48"/>
      <c r="AT62" s="72"/>
      <c r="AU62" s="49"/>
      <c r="AV62" s="48"/>
      <c r="AW62" s="48"/>
      <c r="AX62" s="48"/>
      <c r="AY62" s="48"/>
      <c r="AZ62" s="48"/>
      <c r="BA62" s="72"/>
      <c r="BB62" s="49"/>
      <c r="BC62" s="48"/>
      <c r="BD62" s="48"/>
      <c r="BE62" s="48"/>
      <c r="BF62" s="48"/>
      <c r="BG62" s="48"/>
      <c r="BH62" s="48"/>
      <c r="BI62" s="48"/>
      <c r="BJ62" s="48"/>
      <c r="BK62" s="48"/>
      <c r="BL62" s="48"/>
      <c r="BM62" s="48"/>
      <c r="BN62" s="72"/>
      <c r="BO62" s="49"/>
      <c r="BP62" s="48"/>
      <c r="BQ62" s="48"/>
      <c r="BR62" s="48"/>
      <c r="BS62" s="48"/>
      <c r="BT62" s="48"/>
      <c r="BU62" s="48"/>
      <c r="BV62" s="48"/>
      <c r="BW62" s="48"/>
      <c r="BX62" s="48"/>
      <c r="BY62" s="48"/>
      <c r="BZ62" s="48"/>
      <c r="CA62" s="114"/>
      <c r="CB62" s="72"/>
      <c r="CC62" s="53"/>
      <c r="CD62" s="54"/>
      <c r="CE62" s="54"/>
      <c r="CF62" s="54"/>
      <c r="CG62" s="54"/>
      <c r="CH62" s="54"/>
      <c r="CI62" s="72"/>
      <c r="CJ62" s="53"/>
      <c r="CK62" s="54"/>
      <c r="CL62" s="54"/>
      <c r="CM62" s="54"/>
      <c r="CN62" s="54"/>
      <c r="CO62" s="54"/>
      <c r="CP62" s="71"/>
      <c r="CQ62" s="71"/>
      <c r="CR62" s="34"/>
      <c r="CS62" s="9"/>
      <c r="CT62" s="9"/>
      <c r="CU62" s="9"/>
      <c r="CV62" s="9"/>
      <c r="CW62" s="9"/>
      <c r="CX62" s="9"/>
      <c r="CY62" s="72"/>
      <c r="CZ62" s="49"/>
      <c r="DA62" s="48"/>
      <c r="DB62" s="72"/>
      <c r="DC62" s="47"/>
      <c r="DD62" s="47"/>
      <c r="DE62" s="47"/>
      <c r="DF62" s="47"/>
      <c r="DG62" s="47"/>
      <c r="DH62" s="47"/>
      <c r="DI62" s="47"/>
      <c r="DJ62" s="47"/>
      <c r="DK62" s="47"/>
      <c r="DL62" s="47"/>
      <c r="DM62" s="71"/>
      <c r="DN62" s="71"/>
      <c r="DO62" s="49"/>
      <c r="DP62" s="48"/>
      <c r="DQ62" s="48"/>
      <c r="DR62" s="48"/>
      <c r="DS62" s="48"/>
      <c r="DT62" s="48"/>
      <c r="DU62" s="48"/>
      <c r="DV62" s="72"/>
      <c r="DW62" s="49"/>
      <c r="DX62" s="48"/>
      <c r="DY62" s="48"/>
      <c r="DZ62" s="48"/>
      <c r="EA62" s="48"/>
      <c r="EB62" s="48"/>
      <c r="EC62" s="48"/>
      <c r="ED62" s="72"/>
    </row>
    <row r="63" spans="1:134" x14ac:dyDescent="0.35">
      <c r="A63" s="52" t="str">
        <f>'Validation tests'!B63</f>
        <v>Fail</v>
      </c>
      <c r="B63" s="47"/>
      <c r="C63" s="8"/>
      <c r="D63" s="47"/>
      <c r="E63" s="48"/>
      <c r="F63" s="48"/>
      <c r="G63" s="88"/>
      <c r="H63" s="47"/>
      <c r="I63" s="47"/>
      <c r="J63" s="47"/>
      <c r="K63" s="71"/>
      <c r="L63" s="74"/>
      <c r="M63" s="47"/>
      <c r="N63" s="47"/>
      <c r="O63" s="47"/>
      <c r="P63" s="8"/>
      <c r="Q63" s="47"/>
      <c r="R63" s="71"/>
      <c r="S63" s="71"/>
      <c r="T63" s="49"/>
      <c r="U63" s="48"/>
      <c r="V63" s="48"/>
      <c r="W63" s="45"/>
      <c r="X63" s="45"/>
      <c r="Y63" s="48"/>
      <c r="Z63" s="48"/>
      <c r="AB63" s="114"/>
      <c r="AC63" s="72"/>
      <c r="AD63" s="8"/>
      <c r="AE63" s="47"/>
      <c r="AF63" s="8"/>
      <c r="AG63" s="8"/>
      <c r="AH63" s="8"/>
      <c r="AI63" s="71"/>
      <c r="AJ63" s="8"/>
      <c r="AK63" s="56"/>
      <c r="AL63" s="56"/>
      <c r="AM63" s="71"/>
      <c r="AN63" s="49"/>
      <c r="AO63" s="48"/>
      <c r="AP63" s="48"/>
      <c r="AQ63" s="48"/>
      <c r="AR63" s="48"/>
      <c r="AS63" s="48"/>
      <c r="AT63" s="72"/>
      <c r="AU63" s="49"/>
      <c r="AV63" s="48"/>
      <c r="AW63" s="48"/>
      <c r="AX63" s="48"/>
      <c r="AY63" s="48"/>
      <c r="AZ63" s="48"/>
      <c r="BA63" s="72"/>
      <c r="BB63" s="49"/>
      <c r="BC63" s="48"/>
      <c r="BD63" s="48"/>
      <c r="BE63" s="48"/>
      <c r="BF63" s="48"/>
      <c r="BG63" s="48"/>
      <c r="BH63" s="48"/>
      <c r="BI63" s="48"/>
      <c r="BJ63" s="48"/>
      <c r="BK63" s="48"/>
      <c r="BL63" s="48"/>
      <c r="BM63" s="48"/>
      <c r="BN63" s="72"/>
      <c r="BO63" s="49"/>
      <c r="BP63" s="48"/>
      <c r="BQ63" s="48"/>
      <c r="BR63" s="48"/>
      <c r="BS63" s="48"/>
      <c r="BT63" s="48"/>
      <c r="BU63" s="48"/>
      <c r="BV63" s="48"/>
      <c r="BW63" s="48"/>
      <c r="BX63" s="48"/>
      <c r="BY63" s="48"/>
      <c r="BZ63" s="48"/>
      <c r="CA63" s="114"/>
      <c r="CB63" s="72"/>
      <c r="CC63" s="53"/>
      <c r="CD63" s="54"/>
      <c r="CE63" s="54"/>
      <c r="CF63" s="54"/>
      <c r="CG63" s="54"/>
      <c r="CH63" s="54"/>
      <c r="CI63" s="72"/>
      <c r="CJ63" s="53"/>
      <c r="CK63" s="54"/>
      <c r="CL63" s="54"/>
      <c r="CM63" s="54"/>
      <c r="CN63" s="54"/>
      <c r="CO63" s="54"/>
      <c r="CP63" s="71"/>
      <c r="CQ63" s="71"/>
      <c r="CR63" s="34"/>
      <c r="CS63" s="9"/>
      <c r="CT63" s="9"/>
      <c r="CU63" s="9"/>
      <c r="CV63" s="9"/>
      <c r="CW63" s="9"/>
      <c r="CX63" s="9"/>
      <c r="CY63" s="72"/>
      <c r="CZ63" s="49"/>
      <c r="DA63" s="48"/>
      <c r="DB63" s="72"/>
      <c r="DC63" s="47"/>
      <c r="DD63" s="47"/>
      <c r="DE63" s="47"/>
      <c r="DF63" s="47"/>
      <c r="DG63" s="47"/>
      <c r="DH63" s="47"/>
      <c r="DI63" s="47"/>
      <c r="DJ63" s="47"/>
      <c r="DK63" s="47"/>
      <c r="DL63" s="47"/>
      <c r="DM63" s="71"/>
      <c r="DN63" s="71"/>
      <c r="DO63" s="49"/>
      <c r="DP63" s="48"/>
      <c r="DQ63" s="48"/>
      <c r="DR63" s="48"/>
      <c r="DS63" s="48"/>
      <c r="DT63" s="48"/>
      <c r="DU63" s="48"/>
      <c r="DV63" s="72"/>
      <c r="DW63" s="49"/>
      <c r="DX63" s="48"/>
      <c r="DY63" s="48"/>
      <c r="DZ63" s="48"/>
      <c r="EA63" s="48"/>
      <c r="EB63" s="48"/>
      <c r="EC63" s="48"/>
      <c r="ED63" s="72"/>
    </row>
    <row r="64" spans="1:134" x14ac:dyDescent="0.35">
      <c r="A64" s="52" t="str">
        <f>'Validation tests'!B64</f>
        <v>Fail</v>
      </c>
      <c r="B64" s="47"/>
      <c r="C64" s="8"/>
      <c r="D64" s="47"/>
      <c r="E64" s="48"/>
      <c r="F64" s="48"/>
      <c r="G64" s="88"/>
      <c r="H64" s="47"/>
      <c r="I64" s="47"/>
      <c r="J64" s="47"/>
      <c r="K64" s="71"/>
      <c r="L64" s="74"/>
      <c r="M64" s="47"/>
      <c r="N64" s="47"/>
      <c r="O64" s="47"/>
      <c r="P64" s="8"/>
      <c r="Q64" s="47"/>
      <c r="R64" s="71"/>
      <c r="S64" s="71"/>
      <c r="T64" s="49"/>
      <c r="U64" s="48"/>
      <c r="V64" s="48"/>
      <c r="W64" s="45"/>
      <c r="X64" s="45"/>
      <c r="Y64" s="48"/>
      <c r="Z64" s="48"/>
      <c r="AB64" s="114"/>
      <c r="AC64" s="72"/>
      <c r="AD64" s="8"/>
      <c r="AE64" s="47"/>
      <c r="AF64" s="8"/>
      <c r="AG64" s="8"/>
      <c r="AH64" s="8"/>
      <c r="AI64" s="71"/>
      <c r="AJ64" s="8"/>
      <c r="AK64" s="56"/>
      <c r="AL64" s="56"/>
      <c r="AM64" s="71"/>
      <c r="AN64" s="49"/>
      <c r="AO64" s="48"/>
      <c r="AP64" s="48"/>
      <c r="AQ64" s="48"/>
      <c r="AR64" s="48"/>
      <c r="AS64" s="48"/>
      <c r="AT64" s="72"/>
      <c r="AU64" s="49"/>
      <c r="AV64" s="48"/>
      <c r="AW64" s="48"/>
      <c r="AX64" s="48"/>
      <c r="AY64" s="48"/>
      <c r="AZ64" s="48"/>
      <c r="BA64" s="72"/>
      <c r="BB64" s="49"/>
      <c r="BC64" s="48"/>
      <c r="BD64" s="48"/>
      <c r="BE64" s="48"/>
      <c r="BF64" s="48"/>
      <c r="BG64" s="48"/>
      <c r="BH64" s="48"/>
      <c r="BI64" s="48"/>
      <c r="BJ64" s="48"/>
      <c r="BK64" s="48"/>
      <c r="BL64" s="48"/>
      <c r="BM64" s="48"/>
      <c r="BN64" s="72"/>
      <c r="BO64" s="49"/>
      <c r="BP64" s="48"/>
      <c r="BQ64" s="48"/>
      <c r="BR64" s="48"/>
      <c r="BS64" s="48"/>
      <c r="BT64" s="48"/>
      <c r="BU64" s="48"/>
      <c r="BV64" s="48"/>
      <c r="BW64" s="48"/>
      <c r="BX64" s="48"/>
      <c r="BY64" s="48"/>
      <c r="BZ64" s="48"/>
      <c r="CA64" s="114"/>
      <c r="CB64" s="72"/>
      <c r="CC64" s="53"/>
      <c r="CD64" s="54"/>
      <c r="CE64" s="54"/>
      <c r="CF64" s="54"/>
      <c r="CG64" s="54"/>
      <c r="CH64" s="54"/>
      <c r="CI64" s="72"/>
      <c r="CJ64" s="53"/>
      <c r="CK64" s="54"/>
      <c r="CL64" s="54"/>
      <c r="CM64" s="54"/>
      <c r="CN64" s="54"/>
      <c r="CO64" s="54"/>
      <c r="CP64" s="71"/>
      <c r="CQ64" s="71"/>
      <c r="CR64" s="34"/>
      <c r="CS64" s="9"/>
      <c r="CT64" s="9"/>
      <c r="CU64" s="9"/>
      <c r="CV64" s="9"/>
      <c r="CW64" s="9"/>
      <c r="CX64" s="9"/>
      <c r="CY64" s="72"/>
      <c r="CZ64" s="49"/>
      <c r="DA64" s="48"/>
      <c r="DB64" s="72"/>
      <c r="DC64" s="47"/>
      <c r="DD64" s="47"/>
      <c r="DE64" s="47"/>
      <c r="DF64" s="47"/>
      <c r="DG64" s="47"/>
      <c r="DH64" s="47"/>
      <c r="DI64" s="47"/>
      <c r="DJ64" s="47"/>
      <c r="DK64" s="47"/>
      <c r="DL64" s="47"/>
      <c r="DM64" s="71"/>
      <c r="DN64" s="71"/>
      <c r="DO64" s="49"/>
      <c r="DP64" s="48"/>
      <c r="DQ64" s="48"/>
      <c r="DR64" s="48"/>
      <c r="DS64" s="48"/>
      <c r="DT64" s="48"/>
      <c r="DU64" s="48"/>
      <c r="DV64" s="72"/>
      <c r="DW64" s="49"/>
      <c r="DX64" s="48"/>
      <c r="DY64" s="48"/>
      <c r="DZ64" s="48"/>
      <c r="EA64" s="48"/>
      <c r="EB64" s="48"/>
      <c r="EC64" s="48"/>
      <c r="ED64" s="72"/>
    </row>
    <row r="65" spans="1:134" x14ac:dyDescent="0.35">
      <c r="A65" s="52" t="str">
        <f>'Validation tests'!B65</f>
        <v>Fail</v>
      </c>
      <c r="B65" s="47"/>
      <c r="C65" s="8"/>
      <c r="D65" s="47"/>
      <c r="E65" s="48"/>
      <c r="F65" s="48"/>
      <c r="G65" s="88"/>
      <c r="H65" s="47"/>
      <c r="I65" s="47"/>
      <c r="J65" s="47"/>
      <c r="K65" s="71"/>
      <c r="L65" s="74"/>
      <c r="M65" s="47"/>
      <c r="N65" s="47"/>
      <c r="O65" s="47"/>
      <c r="P65" s="8"/>
      <c r="Q65" s="47"/>
      <c r="R65" s="71"/>
      <c r="S65" s="71"/>
      <c r="T65" s="49"/>
      <c r="U65" s="48"/>
      <c r="V65" s="48"/>
      <c r="W65" s="45"/>
      <c r="X65" s="45"/>
      <c r="Y65" s="48"/>
      <c r="Z65" s="48"/>
      <c r="AB65" s="114"/>
      <c r="AC65" s="72"/>
      <c r="AD65" s="8"/>
      <c r="AE65" s="47"/>
      <c r="AF65" s="8"/>
      <c r="AG65" s="8"/>
      <c r="AH65" s="8"/>
      <c r="AI65" s="71"/>
      <c r="AJ65" s="8"/>
      <c r="AK65" s="56"/>
      <c r="AL65" s="56"/>
      <c r="AM65" s="71"/>
      <c r="AN65" s="49"/>
      <c r="AO65" s="48"/>
      <c r="AP65" s="48"/>
      <c r="AQ65" s="48"/>
      <c r="AR65" s="48"/>
      <c r="AS65" s="48"/>
      <c r="AT65" s="72"/>
      <c r="AU65" s="49"/>
      <c r="AV65" s="48"/>
      <c r="AW65" s="48"/>
      <c r="AX65" s="48"/>
      <c r="AY65" s="48"/>
      <c r="AZ65" s="48"/>
      <c r="BA65" s="72"/>
      <c r="BB65" s="49"/>
      <c r="BC65" s="48"/>
      <c r="BD65" s="48"/>
      <c r="BE65" s="48"/>
      <c r="BF65" s="48"/>
      <c r="BG65" s="48"/>
      <c r="BH65" s="48"/>
      <c r="BI65" s="48"/>
      <c r="BJ65" s="48"/>
      <c r="BK65" s="48"/>
      <c r="BL65" s="48"/>
      <c r="BM65" s="48"/>
      <c r="BN65" s="72"/>
      <c r="BO65" s="49"/>
      <c r="BP65" s="48"/>
      <c r="BQ65" s="48"/>
      <c r="BR65" s="48"/>
      <c r="BS65" s="48"/>
      <c r="BT65" s="48"/>
      <c r="BU65" s="48"/>
      <c r="BV65" s="48"/>
      <c r="BW65" s="48"/>
      <c r="BX65" s="48"/>
      <c r="BY65" s="48"/>
      <c r="BZ65" s="48"/>
      <c r="CA65" s="114"/>
      <c r="CB65" s="72"/>
      <c r="CC65" s="53"/>
      <c r="CD65" s="54"/>
      <c r="CE65" s="54"/>
      <c r="CF65" s="54"/>
      <c r="CG65" s="54"/>
      <c r="CH65" s="54"/>
      <c r="CI65" s="72"/>
      <c r="CJ65" s="53"/>
      <c r="CK65" s="54"/>
      <c r="CL65" s="54"/>
      <c r="CM65" s="54"/>
      <c r="CN65" s="54"/>
      <c r="CO65" s="54"/>
      <c r="CP65" s="71"/>
      <c r="CQ65" s="71"/>
      <c r="CR65" s="34"/>
      <c r="CS65" s="9"/>
      <c r="CT65" s="9"/>
      <c r="CU65" s="9"/>
      <c r="CV65" s="9"/>
      <c r="CW65" s="9"/>
      <c r="CX65" s="9"/>
      <c r="CY65" s="72"/>
      <c r="CZ65" s="49"/>
      <c r="DA65" s="48"/>
      <c r="DB65" s="72"/>
      <c r="DC65" s="47"/>
      <c r="DD65" s="47"/>
      <c r="DE65" s="47"/>
      <c r="DF65" s="47"/>
      <c r="DG65" s="47"/>
      <c r="DH65" s="47"/>
      <c r="DI65" s="47"/>
      <c r="DJ65" s="47"/>
      <c r="DK65" s="47"/>
      <c r="DL65" s="47"/>
      <c r="DM65" s="71"/>
      <c r="DN65" s="71"/>
      <c r="DO65" s="49"/>
      <c r="DP65" s="48"/>
      <c r="DQ65" s="48"/>
      <c r="DR65" s="48"/>
      <c r="DS65" s="48"/>
      <c r="DT65" s="48"/>
      <c r="DU65" s="48"/>
      <c r="DV65" s="72"/>
      <c r="DW65" s="49"/>
      <c r="DX65" s="48"/>
      <c r="DY65" s="48"/>
      <c r="DZ65" s="48"/>
      <c r="EA65" s="48"/>
      <c r="EB65" s="48"/>
      <c r="EC65" s="48"/>
      <c r="ED65" s="72"/>
    </row>
    <row r="66" spans="1:134" x14ac:dyDescent="0.35">
      <c r="A66" s="52" t="str">
        <f>'Validation tests'!B66</f>
        <v>Fail</v>
      </c>
      <c r="B66" s="47"/>
      <c r="C66" s="8"/>
      <c r="D66" s="47"/>
      <c r="E66" s="48"/>
      <c r="F66" s="48"/>
      <c r="G66" s="88"/>
      <c r="H66" s="47"/>
      <c r="I66" s="47"/>
      <c r="J66" s="47"/>
      <c r="K66" s="71"/>
      <c r="L66" s="74"/>
      <c r="M66" s="47"/>
      <c r="N66" s="47"/>
      <c r="O66" s="47"/>
      <c r="P66" s="8"/>
      <c r="Q66" s="47"/>
      <c r="R66" s="71"/>
      <c r="S66" s="71"/>
      <c r="T66" s="49"/>
      <c r="U66" s="48"/>
      <c r="V66" s="48"/>
      <c r="W66" s="45"/>
      <c r="X66" s="45"/>
      <c r="Y66" s="48"/>
      <c r="Z66" s="48"/>
      <c r="AB66" s="114"/>
      <c r="AC66" s="72"/>
      <c r="AD66" s="8"/>
      <c r="AE66" s="47"/>
      <c r="AF66" s="8"/>
      <c r="AG66" s="8"/>
      <c r="AH66" s="8"/>
      <c r="AI66" s="71"/>
      <c r="AJ66" s="8"/>
      <c r="AK66" s="56"/>
      <c r="AL66" s="56"/>
      <c r="AM66" s="71"/>
      <c r="AN66" s="49"/>
      <c r="AO66" s="48"/>
      <c r="AP66" s="48"/>
      <c r="AQ66" s="48"/>
      <c r="AR66" s="48"/>
      <c r="AS66" s="48"/>
      <c r="AT66" s="72"/>
      <c r="AU66" s="49"/>
      <c r="AV66" s="48"/>
      <c r="AW66" s="48"/>
      <c r="AX66" s="48"/>
      <c r="AY66" s="48"/>
      <c r="AZ66" s="48"/>
      <c r="BA66" s="72"/>
      <c r="BB66" s="49"/>
      <c r="BC66" s="48"/>
      <c r="BD66" s="48"/>
      <c r="BE66" s="48"/>
      <c r="BF66" s="48"/>
      <c r="BG66" s="48"/>
      <c r="BH66" s="48"/>
      <c r="BI66" s="48"/>
      <c r="BJ66" s="48"/>
      <c r="BK66" s="48"/>
      <c r="BL66" s="48"/>
      <c r="BM66" s="48"/>
      <c r="BN66" s="72"/>
      <c r="BO66" s="49"/>
      <c r="BP66" s="48"/>
      <c r="BQ66" s="48"/>
      <c r="BR66" s="48"/>
      <c r="BS66" s="48"/>
      <c r="BT66" s="48"/>
      <c r="BU66" s="48"/>
      <c r="BV66" s="48"/>
      <c r="BW66" s="48"/>
      <c r="BX66" s="48"/>
      <c r="BY66" s="48"/>
      <c r="BZ66" s="48"/>
      <c r="CA66" s="114"/>
      <c r="CB66" s="72"/>
      <c r="CC66" s="53"/>
      <c r="CD66" s="54"/>
      <c r="CE66" s="54"/>
      <c r="CF66" s="54"/>
      <c r="CG66" s="54"/>
      <c r="CH66" s="54"/>
      <c r="CI66" s="72"/>
      <c r="CJ66" s="53"/>
      <c r="CK66" s="54"/>
      <c r="CL66" s="54"/>
      <c r="CM66" s="54"/>
      <c r="CN66" s="54"/>
      <c r="CO66" s="54"/>
      <c r="CP66" s="71"/>
      <c r="CQ66" s="71"/>
      <c r="CR66" s="34"/>
      <c r="CS66" s="9"/>
      <c r="CT66" s="9"/>
      <c r="CU66" s="9"/>
      <c r="CV66" s="9"/>
      <c r="CW66" s="9"/>
      <c r="CX66" s="9"/>
      <c r="CY66" s="72"/>
      <c r="CZ66" s="49"/>
      <c r="DA66" s="48"/>
      <c r="DB66" s="72"/>
      <c r="DC66" s="47"/>
      <c r="DD66" s="47"/>
      <c r="DE66" s="47"/>
      <c r="DF66" s="47"/>
      <c r="DG66" s="47"/>
      <c r="DH66" s="47"/>
      <c r="DI66" s="47"/>
      <c r="DJ66" s="47"/>
      <c r="DK66" s="47"/>
      <c r="DL66" s="47"/>
      <c r="DM66" s="71"/>
      <c r="DN66" s="71"/>
      <c r="DO66" s="49"/>
      <c r="DP66" s="48"/>
      <c r="DQ66" s="48"/>
      <c r="DR66" s="48"/>
      <c r="DS66" s="48"/>
      <c r="DT66" s="48"/>
      <c r="DU66" s="48"/>
      <c r="DV66" s="72"/>
      <c r="DW66" s="49"/>
      <c r="DX66" s="48"/>
      <c r="DY66" s="48"/>
      <c r="DZ66" s="48"/>
      <c r="EA66" s="48"/>
      <c r="EB66" s="48"/>
      <c r="EC66" s="48"/>
      <c r="ED66" s="72"/>
    </row>
    <row r="67" spans="1:134" x14ac:dyDescent="0.35">
      <c r="A67" s="52" t="str">
        <f>'Validation tests'!B67</f>
        <v>Fail</v>
      </c>
      <c r="B67" s="47"/>
      <c r="C67" s="8"/>
      <c r="D67" s="47"/>
      <c r="E67" s="48"/>
      <c r="F67" s="48"/>
      <c r="G67" s="88"/>
      <c r="H67" s="47"/>
      <c r="I67" s="47"/>
      <c r="J67" s="47"/>
      <c r="K67" s="71"/>
      <c r="L67" s="74"/>
      <c r="M67" s="47"/>
      <c r="N67" s="47"/>
      <c r="O67" s="47"/>
      <c r="P67" s="8"/>
      <c r="Q67" s="47"/>
      <c r="R67" s="71"/>
      <c r="S67" s="71"/>
      <c r="T67" s="49"/>
      <c r="U67" s="48"/>
      <c r="V67" s="48"/>
      <c r="W67" s="45"/>
      <c r="X67" s="45"/>
      <c r="Y67" s="48"/>
      <c r="Z67" s="48"/>
      <c r="AB67" s="114"/>
      <c r="AC67" s="72"/>
      <c r="AD67" s="8"/>
      <c r="AE67" s="47"/>
      <c r="AF67" s="8"/>
      <c r="AG67" s="8"/>
      <c r="AH67" s="8"/>
      <c r="AI67" s="71"/>
      <c r="AJ67" s="8"/>
      <c r="AK67" s="56"/>
      <c r="AL67" s="56"/>
      <c r="AM67" s="71"/>
      <c r="AN67" s="49"/>
      <c r="AO67" s="48"/>
      <c r="AP67" s="48"/>
      <c r="AQ67" s="48"/>
      <c r="AR67" s="48"/>
      <c r="AS67" s="48"/>
      <c r="AT67" s="72"/>
      <c r="AU67" s="49"/>
      <c r="AV67" s="48"/>
      <c r="AW67" s="48"/>
      <c r="AX67" s="48"/>
      <c r="AY67" s="48"/>
      <c r="AZ67" s="48"/>
      <c r="BA67" s="72"/>
      <c r="BB67" s="49"/>
      <c r="BC67" s="48"/>
      <c r="BD67" s="48"/>
      <c r="BE67" s="48"/>
      <c r="BF67" s="48"/>
      <c r="BG67" s="48"/>
      <c r="BH67" s="48"/>
      <c r="BI67" s="48"/>
      <c r="BJ67" s="48"/>
      <c r="BK67" s="48"/>
      <c r="BL67" s="48"/>
      <c r="BM67" s="48"/>
      <c r="BN67" s="72"/>
      <c r="BO67" s="49"/>
      <c r="BP67" s="48"/>
      <c r="BQ67" s="48"/>
      <c r="BR67" s="48"/>
      <c r="BS67" s="48"/>
      <c r="BT67" s="48"/>
      <c r="BU67" s="48"/>
      <c r="BV67" s="48"/>
      <c r="BW67" s="48"/>
      <c r="BX67" s="48"/>
      <c r="BY67" s="48"/>
      <c r="BZ67" s="48"/>
      <c r="CA67" s="114"/>
      <c r="CB67" s="72"/>
      <c r="CC67" s="53"/>
      <c r="CD67" s="54"/>
      <c r="CE67" s="54"/>
      <c r="CF67" s="54"/>
      <c r="CG67" s="54"/>
      <c r="CH67" s="54"/>
      <c r="CI67" s="72"/>
      <c r="CJ67" s="53"/>
      <c r="CK67" s="54"/>
      <c r="CL67" s="54"/>
      <c r="CM67" s="54"/>
      <c r="CN67" s="54"/>
      <c r="CO67" s="54"/>
      <c r="CP67" s="71"/>
      <c r="CQ67" s="71"/>
      <c r="CR67" s="34"/>
      <c r="CS67" s="9"/>
      <c r="CT67" s="9"/>
      <c r="CU67" s="9"/>
      <c r="CV67" s="9"/>
      <c r="CW67" s="9"/>
      <c r="CX67" s="9"/>
      <c r="CY67" s="72"/>
      <c r="CZ67" s="49"/>
      <c r="DA67" s="48"/>
      <c r="DB67" s="72"/>
      <c r="DC67" s="47"/>
      <c r="DD67" s="47"/>
      <c r="DE67" s="47"/>
      <c r="DF67" s="47"/>
      <c r="DG67" s="47"/>
      <c r="DH67" s="47"/>
      <c r="DI67" s="47"/>
      <c r="DJ67" s="47"/>
      <c r="DK67" s="47"/>
      <c r="DL67" s="47"/>
      <c r="DM67" s="71"/>
      <c r="DN67" s="71"/>
      <c r="DO67" s="49"/>
      <c r="DP67" s="48"/>
      <c r="DQ67" s="48"/>
      <c r="DR67" s="48"/>
      <c r="DS67" s="48"/>
      <c r="DT67" s="48"/>
      <c r="DU67" s="48"/>
      <c r="DV67" s="72"/>
      <c r="DW67" s="49"/>
      <c r="DX67" s="48"/>
      <c r="DY67" s="48"/>
      <c r="DZ67" s="48"/>
      <c r="EA67" s="48"/>
      <c r="EB67" s="48"/>
      <c r="EC67" s="48"/>
      <c r="ED67" s="72"/>
    </row>
    <row r="68" spans="1:134" x14ac:dyDescent="0.35">
      <c r="A68" s="52" t="str">
        <f>'Validation tests'!B68</f>
        <v>Fail</v>
      </c>
      <c r="B68" s="47"/>
      <c r="C68" s="8"/>
      <c r="D68" s="47"/>
      <c r="E68" s="48"/>
      <c r="F68" s="48"/>
      <c r="G68" s="88"/>
      <c r="H68" s="47"/>
      <c r="I68" s="47"/>
      <c r="J68" s="47"/>
      <c r="K68" s="71"/>
      <c r="L68" s="74"/>
      <c r="M68" s="47"/>
      <c r="N68" s="47"/>
      <c r="O68" s="47"/>
      <c r="P68" s="8"/>
      <c r="Q68" s="47"/>
      <c r="R68" s="71"/>
      <c r="S68" s="71"/>
      <c r="T68" s="49"/>
      <c r="U68" s="48"/>
      <c r="V68" s="48"/>
      <c r="W68" s="45"/>
      <c r="X68" s="45"/>
      <c r="Y68" s="48"/>
      <c r="Z68" s="48"/>
      <c r="AB68" s="114"/>
      <c r="AC68" s="72"/>
      <c r="AD68" s="8"/>
      <c r="AE68" s="47"/>
      <c r="AF68" s="8"/>
      <c r="AG68" s="8"/>
      <c r="AH68" s="8"/>
      <c r="AI68" s="71"/>
      <c r="AJ68" s="8"/>
      <c r="AK68" s="56"/>
      <c r="AL68" s="56"/>
      <c r="AM68" s="71"/>
      <c r="AN68" s="49"/>
      <c r="AO68" s="48"/>
      <c r="AP68" s="48"/>
      <c r="AQ68" s="48"/>
      <c r="AR68" s="48"/>
      <c r="AS68" s="48"/>
      <c r="AT68" s="72"/>
      <c r="AU68" s="49"/>
      <c r="AV68" s="48"/>
      <c r="AW68" s="48"/>
      <c r="AX68" s="48"/>
      <c r="AY68" s="48"/>
      <c r="AZ68" s="48"/>
      <c r="BA68" s="72"/>
      <c r="BB68" s="49"/>
      <c r="BC68" s="48"/>
      <c r="BD68" s="48"/>
      <c r="BE68" s="48"/>
      <c r="BF68" s="48"/>
      <c r="BG68" s="48"/>
      <c r="BH68" s="48"/>
      <c r="BI68" s="48"/>
      <c r="BJ68" s="48"/>
      <c r="BK68" s="48"/>
      <c r="BL68" s="48"/>
      <c r="BM68" s="48"/>
      <c r="BN68" s="72"/>
      <c r="BO68" s="49"/>
      <c r="BP68" s="48"/>
      <c r="BQ68" s="48"/>
      <c r="BR68" s="48"/>
      <c r="BS68" s="48"/>
      <c r="BT68" s="48"/>
      <c r="BU68" s="48"/>
      <c r="BV68" s="48"/>
      <c r="BW68" s="48"/>
      <c r="BX68" s="48"/>
      <c r="BY68" s="48"/>
      <c r="BZ68" s="48"/>
      <c r="CA68" s="114"/>
      <c r="CB68" s="72"/>
      <c r="CC68" s="53"/>
      <c r="CD68" s="54"/>
      <c r="CE68" s="54"/>
      <c r="CF68" s="54"/>
      <c r="CG68" s="54"/>
      <c r="CH68" s="54"/>
      <c r="CI68" s="72"/>
      <c r="CJ68" s="53"/>
      <c r="CK68" s="54"/>
      <c r="CL68" s="54"/>
      <c r="CM68" s="54"/>
      <c r="CN68" s="54"/>
      <c r="CO68" s="54"/>
      <c r="CP68" s="71"/>
      <c r="CQ68" s="71"/>
      <c r="CR68" s="34"/>
      <c r="CS68" s="9"/>
      <c r="CT68" s="9"/>
      <c r="CU68" s="9"/>
      <c r="CV68" s="9"/>
      <c r="CW68" s="9"/>
      <c r="CX68" s="9"/>
      <c r="CY68" s="72"/>
      <c r="CZ68" s="49"/>
      <c r="DA68" s="48"/>
      <c r="DB68" s="72"/>
      <c r="DC68" s="47"/>
      <c r="DD68" s="47"/>
      <c r="DE68" s="47"/>
      <c r="DF68" s="47"/>
      <c r="DG68" s="47"/>
      <c r="DH68" s="47"/>
      <c r="DI68" s="47"/>
      <c r="DJ68" s="47"/>
      <c r="DK68" s="47"/>
      <c r="DL68" s="47"/>
      <c r="DM68" s="71"/>
      <c r="DN68" s="71"/>
      <c r="DO68" s="49"/>
      <c r="DP68" s="48"/>
      <c r="DQ68" s="48"/>
      <c r="DR68" s="48"/>
      <c r="DS68" s="48"/>
      <c r="DT68" s="48"/>
      <c r="DU68" s="48"/>
      <c r="DV68" s="72"/>
      <c r="DW68" s="49"/>
      <c r="DX68" s="48"/>
      <c r="DY68" s="48"/>
      <c r="DZ68" s="48"/>
      <c r="EA68" s="48"/>
      <c r="EB68" s="48"/>
      <c r="EC68" s="48"/>
      <c r="ED68" s="72"/>
    </row>
    <row r="69" spans="1:134" x14ac:dyDescent="0.35">
      <c r="A69" s="52" t="str">
        <f>'Validation tests'!B69</f>
        <v>Fail</v>
      </c>
      <c r="B69" s="47"/>
      <c r="C69" s="8"/>
      <c r="D69" s="47"/>
      <c r="E69" s="48"/>
      <c r="F69" s="48"/>
      <c r="G69" s="88"/>
      <c r="H69" s="47"/>
      <c r="I69" s="47"/>
      <c r="J69" s="47"/>
      <c r="K69" s="71"/>
      <c r="L69" s="74"/>
      <c r="M69" s="47"/>
      <c r="N69" s="47"/>
      <c r="O69" s="47"/>
      <c r="P69" s="8"/>
      <c r="Q69" s="47"/>
      <c r="R69" s="71"/>
      <c r="S69" s="71"/>
      <c r="T69" s="49"/>
      <c r="U69" s="48"/>
      <c r="V69" s="48"/>
      <c r="W69" s="45"/>
      <c r="X69" s="45"/>
      <c r="Y69" s="48"/>
      <c r="Z69" s="48"/>
      <c r="AB69" s="114"/>
      <c r="AC69" s="72"/>
      <c r="AD69" s="8"/>
      <c r="AE69" s="47"/>
      <c r="AF69" s="8"/>
      <c r="AG69" s="8"/>
      <c r="AH69" s="8"/>
      <c r="AI69" s="71"/>
      <c r="AJ69" s="8"/>
      <c r="AK69" s="56"/>
      <c r="AL69" s="56"/>
      <c r="AM69" s="71"/>
      <c r="AN69" s="49"/>
      <c r="AO69" s="48"/>
      <c r="AP69" s="48"/>
      <c r="AQ69" s="48"/>
      <c r="AR69" s="48"/>
      <c r="AS69" s="48"/>
      <c r="AT69" s="72"/>
      <c r="AU69" s="49"/>
      <c r="AV69" s="48"/>
      <c r="AW69" s="48"/>
      <c r="AX69" s="48"/>
      <c r="AY69" s="48"/>
      <c r="AZ69" s="48"/>
      <c r="BA69" s="72"/>
      <c r="BB69" s="49"/>
      <c r="BC69" s="48"/>
      <c r="BD69" s="48"/>
      <c r="BE69" s="48"/>
      <c r="BF69" s="48"/>
      <c r="BG69" s="48"/>
      <c r="BH69" s="48"/>
      <c r="BI69" s="48"/>
      <c r="BJ69" s="48"/>
      <c r="BK69" s="48"/>
      <c r="BL69" s="48"/>
      <c r="BM69" s="48"/>
      <c r="BN69" s="72"/>
      <c r="BO69" s="49"/>
      <c r="BP69" s="48"/>
      <c r="BQ69" s="48"/>
      <c r="BR69" s="48"/>
      <c r="BS69" s="48"/>
      <c r="BT69" s="48"/>
      <c r="BU69" s="48"/>
      <c r="BV69" s="48"/>
      <c r="BW69" s="48"/>
      <c r="BX69" s="48"/>
      <c r="BY69" s="48"/>
      <c r="BZ69" s="48"/>
      <c r="CA69" s="114"/>
      <c r="CB69" s="72"/>
      <c r="CC69" s="53"/>
      <c r="CD69" s="54"/>
      <c r="CE69" s="54"/>
      <c r="CF69" s="54"/>
      <c r="CG69" s="54"/>
      <c r="CH69" s="54"/>
      <c r="CI69" s="72"/>
      <c r="CJ69" s="53"/>
      <c r="CK69" s="54"/>
      <c r="CL69" s="54"/>
      <c r="CM69" s="54"/>
      <c r="CN69" s="54"/>
      <c r="CO69" s="54"/>
      <c r="CP69" s="71"/>
      <c r="CQ69" s="71"/>
      <c r="CR69" s="34"/>
      <c r="CS69" s="9"/>
      <c r="CT69" s="9"/>
      <c r="CU69" s="9"/>
      <c r="CV69" s="9"/>
      <c r="CW69" s="9"/>
      <c r="CX69" s="9"/>
      <c r="CY69" s="72"/>
      <c r="CZ69" s="49"/>
      <c r="DA69" s="48"/>
      <c r="DB69" s="72"/>
      <c r="DC69" s="47"/>
      <c r="DD69" s="47"/>
      <c r="DE69" s="47"/>
      <c r="DF69" s="47"/>
      <c r="DG69" s="47"/>
      <c r="DH69" s="47"/>
      <c r="DI69" s="47"/>
      <c r="DJ69" s="47"/>
      <c r="DK69" s="47"/>
      <c r="DL69" s="47"/>
      <c r="DM69" s="71"/>
      <c r="DN69" s="71"/>
      <c r="DO69" s="49"/>
      <c r="DP69" s="48"/>
      <c r="DQ69" s="48"/>
      <c r="DR69" s="48"/>
      <c r="DS69" s="48"/>
      <c r="DT69" s="48"/>
      <c r="DU69" s="48"/>
      <c r="DV69" s="72"/>
      <c r="DW69" s="49"/>
      <c r="DX69" s="48"/>
      <c r="DY69" s="48"/>
      <c r="DZ69" s="48"/>
      <c r="EA69" s="48"/>
      <c r="EB69" s="48"/>
      <c r="EC69" s="48"/>
      <c r="ED69" s="72"/>
    </row>
    <row r="70" spans="1:134" x14ac:dyDescent="0.35">
      <c r="A70" s="52" t="str">
        <f>'Validation tests'!B70</f>
        <v>Fail</v>
      </c>
      <c r="B70" s="47"/>
      <c r="C70" s="8"/>
      <c r="D70" s="47"/>
      <c r="E70" s="48"/>
      <c r="F70" s="48"/>
      <c r="G70" s="88"/>
      <c r="H70" s="47"/>
      <c r="I70" s="47"/>
      <c r="J70" s="47"/>
      <c r="K70" s="71"/>
      <c r="L70" s="74"/>
      <c r="M70" s="47"/>
      <c r="N70" s="47"/>
      <c r="O70" s="47"/>
      <c r="P70" s="8"/>
      <c r="Q70" s="47"/>
      <c r="R70" s="71"/>
      <c r="S70" s="71"/>
      <c r="T70" s="49"/>
      <c r="U70" s="48"/>
      <c r="V70" s="48"/>
      <c r="W70" s="45"/>
      <c r="X70" s="45"/>
      <c r="Y70" s="48"/>
      <c r="Z70" s="48"/>
      <c r="AB70" s="114"/>
      <c r="AC70" s="72"/>
      <c r="AD70" s="8"/>
      <c r="AE70" s="47"/>
      <c r="AF70" s="8"/>
      <c r="AG70" s="8"/>
      <c r="AH70" s="8"/>
      <c r="AI70" s="71"/>
      <c r="AJ70" s="8"/>
      <c r="AK70" s="56"/>
      <c r="AL70" s="56"/>
      <c r="AM70" s="71"/>
      <c r="AN70" s="49"/>
      <c r="AO70" s="48"/>
      <c r="AP70" s="48"/>
      <c r="AQ70" s="48"/>
      <c r="AR70" s="48"/>
      <c r="AS70" s="48"/>
      <c r="AT70" s="72"/>
      <c r="AU70" s="49"/>
      <c r="AV70" s="48"/>
      <c r="AW70" s="48"/>
      <c r="AX70" s="48"/>
      <c r="AY70" s="48"/>
      <c r="AZ70" s="48"/>
      <c r="BA70" s="72"/>
      <c r="BB70" s="49"/>
      <c r="BC70" s="48"/>
      <c r="BD70" s="48"/>
      <c r="BE70" s="48"/>
      <c r="BF70" s="48"/>
      <c r="BG70" s="48"/>
      <c r="BH70" s="48"/>
      <c r="BI70" s="48"/>
      <c r="BJ70" s="48"/>
      <c r="BK70" s="48"/>
      <c r="BL70" s="48"/>
      <c r="BM70" s="48"/>
      <c r="BN70" s="72"/>
      <c r="BO70" s="49"/>
      <c r="BP70" s="48"/>
      <c r="BQ70" s="48"/>
      <c r="BR70" s="48"/>
      <c r="BS70" s="48"/>
      <c r="BT70" s="48"/>
      <c r="BU70" s="48"/>
      <c r="BV70" s="48"/>
      <c r="BW70" s="48"/>
      <c r="BX70" s="48"/>
      <c r="BY70" s="48"/>
      <c r="BZ70" s="48"/>
      <c r="CA70" s="114"/>
      <c r="CB70" s="72"/>
      <c r="CC70" s="53"/>
      <c r="CD70" s="54"/>
      <c r="CE70" s="54"/>
      <c r="CF70" s="54"/>
      <c r="CG70" s="54"/>
      <c r="CH70" s="54"/>
      <c r="CI70" s="72"/>
      <c r="CJ70" s="53"/>
      <c r="CK70" s="54"/>
      <c r="CL70" s="54"/>
      <c r="CM70" s="54"/>
      <c r="CN70" s="54"/>
      <c r="CO70" s="54"/>
      <c r="CP70" s="71"/>
      <c r="CQ70" s="71"/>
      <c r="CR70" s="34"/>
      <c r="CS70" s="9"/>
      <c r="CT70" s="9"/>
      <c r="CU70" s="9"/>
      <c r="CV70" s="9"/>
      <c r="CW70" s="9"/>
      <c r="CX70" s="9"/>
      <c r="CY70" s="72"/>
      <c r="CZ70" s="49"/>
      <c r="DA70" s="48"/>
      <c r="DB70" s="72"/>
      <c r="DC70" s="47"/>
      <c r="DD70" s="47"/>
      <c r="DE70" s="47"/>
      <c r="DF70" s="47"/>
      <c r="DG70" s="47"/>
      <c r="DH70" s="47"/>
      <c r="DI70" s="47"/>
      <c r="DJ70" s="47"/>
      <c r="DK70" s="47"/>
      <c r="DL70" s="47"/>
      <c r="DM70" s="71"/>
      <c r="DN70" s="71"/>
      <c r="DO70" s="49"/>
      <c r="DP70" s="48"/>
      <c r="DQ70" s="48"/>
      <c r="DR70" s="48"/>
      <c r="DS70" s="48"/>
      <c r="DT70" s="48"/>
      <c r="DU70" s="48"/>
      <c r="DV70" s="72"/>
      <c r="DW70" s="49"/>
      <c r="DX70" s="48"/>
      <c r="DY70" s="48"/>
      <c r="DZ70" s="48"/>
      <c r="EA70" s="48"/>
      <c r="EB70" s="48"/>
      <c r="EC70" s="48"/>
      <c r="ED70" s="72"/>
    </row>
    <row r="71" spans="1:134" x14ac:dyDescent="0.35">
      <c r="A71" s="52" t="str">
        <f>'Validation tests'!B71</f>
        <v>Fail</v>
      </c>
      <c r="B71" s="47"/>
      <c r="C71" s="8"/>
      <c r="D71" s="47"/>
      <c r="E71" s="48"/>
      <c r="F71" s="48"/>
      <c r="G71" s="88"/>
      <c r="H71" s="47"/>
      <c r="I71" s="47"/>
      <c r="J71" s="47"/>
      <c r="K71" s="71"/>
      <c r="L71" s="74"/>
      <c r="M71" s="47"/>
      <c r="N71" s="47"/>
      <c r="O71" s="47"/>
      <c r="P71" s="8"/>
      <c r="Q71" s="47"/>
      <c r="R71" s="71"/>
      <c r="S71" s="71"/>
      <c r="T71" s="49"/>
      <c r="U71" s="48"/>
      <c r="V71" s="48"/>
      <c r="W71" s="45"/>
      <c r="X71" s="45"/>
      <c r="Y71" s="48"/>
      <c r="Z71" s="48"/>
      <c r="AB71" s="114"/>
      <c r="AC71" s="72"/>
      <c r="AD71" s="8"/>
      <c r="AE71" s="47"/>
      <c r="AF71" s="8"/>
      <c r="AG71" s="8"/>
      <c r="AH71" s="8"/>
      <c r="AI71" s="71"/>
      <c r="AJ71" s="8"/>
      <c r="AK71" s="56"/>
      <c r="AL71" s="56"/>
      <c r="AM71" s="71"/>
      <c r="AN71" s="49"/>
      <c r="AO71" s="48"/>
      <c r="AP71" s="48"/>
      <c r="AQ71" s="48"/>
      <c r="AR71" s="48"/>
      <c r="AS71" s="48"/>
      <c r="AT71" s="72"/>
      <c r="AU71" s="49"/>
      <c r="AV71" s="48"/>
      <c r="AW71" s="48"/>
      <c r="AX71" s="48"/>
      <c r="AY71" s="48"/>
      <c r="AZ71" s="48"/>
      <c r="BA71" s="72"/>
      <c r="BB71" s="49"/>
      <c r="BC71" s="48"/>
      <c r="BD71" s="48"/>
      <c r="BE71" s="48"/>
      <c r="BF71" s="48"/>
      <c r="BG71" s="48"/>
      <c r="BH71" s="48"/>
      <c r="BI71" s="48"/>
      <c r="BJ71" s="48"/>
      <c r="BK71" s="48"/>
      <c r="BL71" s="48"/>
      <c r="BM71" s="48"/>
      <c r="BN71" s="72"/>
      <c r="BO71" s="49"/>
      <c r="BP71" s="48"/>
      <c r="BQ71" s="48"/>
      <c r="BR71" s="48"/>
      <c r="BS71" s="48"/>
      <c r="BT71" s="48"/>
      <c r="BU71" s="48"/>
      <c r="BV71" s="48"/>
      <c r="BW71" s="48"/>
      <c r="BX71" s="48"/>
      <c r="BY71" s="48"/>
      <c r="BZ71" s="48"/>
      <c r="CA71" s="114"/>
      <c r="CB71" s="72"/>
      <c r="CC71" s="53"/>
      <c r="CD71" s="54"/>
      <c r="CE71" s="54"/>
      <c r="CF71" s="54"/>
      <c r="CG71" s="54"/>
      <c r="CH71" s="54"/>
      <c r="CI71" s="72"/>
      <c r="CJ71" s="53"/>
      <c r="CK71" s="54"/>
      <c r="CL71" s="54"/>
      <c r="CM71" s="54"/>
      <c r="CN71" s="54"/>
      <c r="CO71" s="54"/>
      <c r="CP71" s="71"/>
      <c r="CQ71" s="71"/>
      <c r="CR71" s="34"/>
      <c r="CS71" s="9"/>
      <c r="CT71" s="9"/>
      <c r="CU71" s="9"/>
      <c r="CV71" s="9"/>
      <c r="CW71" s="9"/>
      <c r="CX71" s="9"/>
      <c r="CY71" s="72"/>
      <c r="CZ71" s="49"/>
      <c r="DA71" s="48"/>
      <c r="DB71" s="72"/>
      <c r="DC71" s="47"/>
      <c r="DD71" s="47"/>
      <c r="DE71" s="47"/>
      <c r="DF71" s="47"/>
      <c r="DG71" s="47"/>
      <c r="DH71" s="47"/>
      <c r="DI71" s="47"/>
      <c r="DJ71" s="47"/>
      <c r="DK71" s="47"/>
      <c r="DL71" s="47"/>
      <c r="DM71" s="71"/>
      <c r="DN71" s="71"/>
      <c r="DO71" s="49"/>
      <c r="DP71" s="48"/>
      <c r="DQ71" s="48"/>
      <c r="DR71" s="48"/>
      <c r="DS71" s="48"/>
      <c r="DT71" s="48"/>
      <c r="DU71" s="48"/>
      <c r="DV71" s="72"/>
      <c r="DW71" s="49"/>
      <c r="DX71" s="48"/>
      <c r="DY71" s="48"/>
      <c r="DZ71" s="48"/>
      <c r="EA71" s="48"/>
      <c r="EB71" s="48"/>
      <c r="EC71" s="48"/>
      <c r="ED71" s="72"/>
    </row>
    <row r="72" spans="1:134" x14ac:dyDescent="0.35">
      <c r="A72" s="52" t="str">
        <f>'Validation tests'!B72</f>
        <v>Fail</v>
      </c>
      <c r="B72" s="47"/>
      <c r="C72" s="8"/>
      <c r="D72" s="47"/>
      <c r="E72" s="48"/>
      <c r="F72" s="48"/>
      <c r="G72" s="88"/>
      <c r="H72" s="47"/>
      <c r="I72" s="47"/>
      <c r="J72" s="47"/>
      <c r="K72" s="71"/>
      <c r="L72" s="74"/>
      <c r="M72" s="47"/>
      <c r="N72" s="47"/>
      <c r="O72" s="47"/>
      <c r="P72" s="8"/>
      <c r="Q72" s="47"/>
      <c r="R72" s="71"/>
      <c r="S72" s="71"/>
      <c r="T72" s="49"/>
      <c r="U72" s="48"/>
      <c r="V72" s="48"/>
      <c r="W72" s="45"/>
      <c r="X72" s="45"/>
      <c r="Y72" s="48"/>
      <c r="Z72" s="48"/>
      <c r="AB72" s="114"/>
      <c r="AC72" s="72"/>
      <c r="AD72" s="8"/>
      <c r="AE72" s="47"/>
      <c r="AF72" s="8"/>
      <c r="AG72" s="8"/>
      <c r="AH72" s="8"/>
      <c r="AI72" s="71"/>
      <c r="AJ72" s="8"/>
      <c r="AK72" s="56"/>
      <c r="AL72" s="56"/>
      <c r="AM72" s="71"/>
      <c r="AN72" s="49"/>
      <c r="AO72" s="48"/>
      <c r="AP72" s="48"/>
      <c r="AQ72" s="48"/>
      <c r="AR72" s="48"/>
      <c r="AS72" s="48"/>
      <c r="AT72" s="72"/>
      <c r="AU72" s="49"/>
      <c r="AV72" s="48"/>
      <c r="AW72" s="48"/>
      <c r="AX72" s="48"/>
      <c r="AY72" s="48"/>
      <c r="AZ72" s="48"/>
      <c r="BA72" s="72"/>
      <c r="BB72" s="49"/>
      <c r="BC72" s="48"/>
      <c r="BD72" s="48"/>
      <c r="BE72" s="48"/>
      <c r="BF72" s="48"/>
      <c r="BG72" s="48"/>
      <c r="BH72" s="48"/>
      <c r="BI72" s="48"/>
      <c r="BJ72" s="48"/>
      <c r="BK72" s="48"/>
      <c r="BL72" s="48"/>
      <c r="BM72" s="48"/>
      <c r="BN72" s="72"/>
      <c r="BO72" s="49"/>
      <c r="BP72" s="48"/>
      <c r="BQ72" s="48"/>
      <c r="BR72" s="48"/>
      <c r="BS72" s="48"/>
      <c r="BT72" s="48"/>
      <c r="BU72" s="48"/>
      <c r="BV72" s="48"/>
      <c r="BW72" s="48"/>
      <c r="BX72" s="48"/>
      <c r="BY72" s="48"/>
      <c r="BZ72" s="48"/>
      <c r="CA72" s="114"/>
      <c r="CB72" s="72"/>
      <c r="CC72" s="53"/>
      <c r="CD72" s="54"/>
      <c r="CE72" s="54"/>
      <c r="CF72" s="54"/>
      <c r="CG72" s="54"/>
      <c r="CH72" s="54"/>
      <c r="CI72" s="72"/>
      <c r="CJ72" s="53"/>
      <c r="CK72" s="54"/>
      <c r="CL72" s="54"/>
      <c r="CM72" s="54"/>
      <c r="CN72" s="54"/>
      <c r="CO72" s="54"/>
      <c r="CP72" s="71"/>
      <c r="CQ72" s="71"/>
      <c r="CR72" s="34"/>
      <c r="CS72" s="9"/>
      <c r="CT72" s="9"/>
      <c r="CU72" s="9"/>
      <c r="CV72" s="9"/>
      <c r="CW72" s="9"/>
      <c r="CX72" s="9"/>
      <c r="CY72" s="72"/>
      <c r="CZ72" s="49"/>
      <c r="DA72" s="48"/>
      <c r="DB72" s="72"/>
      <c r="DC72" s="47"/>
      <c r="DD72" s="47"/>
      <c r="DE72" s="47"/>
      <c r="DF72" s="47"/>
      <c r="DG72" s="47"/>
      <c r="DH72" s="47"/>
      <c r="DI72" s="47"/>
      <c r="DJ72" s="47"/>
      <c r="DK72" s="47"/>
      <c r="DL72" s="47"/>
      <c r="DM72" s="71"/>
      <c r="DN72" s="71"/>
      <c r="DO72" s="49"/>
      <c r="DP72" s="48"/>
      <c r="DQ72" s="48"/>
      <c r="DR72" s="48"/>
      <c r="DS72" s="48"/>
      <c r="DT72" s="48"/>
      <c r="DU72" s="48"/>
      <c r="DV72" s="72"/>
      <c r="DW72" s="49"/>
      <c r="DX72" s="48"/>
      <c r="DY72" s="48"/>
      <c r="DZ72" s="48"/>
      <c r="EA72" s="48"/>
      <c r="EB72" s="48"/>
      <c r="EC72" s="48"/>
      <c r="ED72" s="72"/>
    </row>
    <row r="73" spans="1:134" x14ac:dyDescent="0.35">
      <c r="A73" s="52" t="str">
        <f>'Validation tests'!B73</f>
        <v>Fail</v>
      </c>
      <c r="B73" s="47"/>
      <c r="C73" s="8"/>
      <c r="D73" s="47"/>
      <c r="E73" s="48"/>
      <c r="F73" s="48"/>
      <c r="G73" s="88"/>
      <c r="H73" s="47"/>
      <c r="I73" s="47"/>
      <c r="J73" s="47"/>
      <c r="K73" s="71"/>
      <c r="L73" s="74"/>
      <c r="M73" s="47"/>
      <c r="N73" s="47"/>
      <c r="O73" s="47"/>
      <c r="P73" s="8"/>
      <c r="Q73" s="47"/>
      <c r="R73" s="71"/>
      <c r="S73" s="71"/>
      <c r="T73" s="49"/>
      <c r="U73" s="48"/>
      <c r="V73" s="48"/>
      <c r="W73" s="45"/>
      <c r="X73" s="45"/>
      <c r="Y73" s="48"/>
      <c r="Z73" s="48"/>
      <c r="AB73" s="114"/>
      <c r="AC73" s="72"/>
      <c r="AD73" s="8"/>
      <c r="AE73" s="47"/>
      <c r="AF73" s="8"/>
      <c r="AG73" s="8"/>
      <c r="AH73" s="8"/>
      <c r="AI73" s="71"/>
      <c r="AJ73" s="8"/>
      <c r="AK73" s="56"/>
      <c r="AL73" s="56"/>
      <c r="AM73" s="71"/>
      <c r="AN73" s="49"/>
      <c r="AO73" s="48"/>
      <c r="AP73" s="48"/>
      <c r="AQ73" s="48"/>
      <c r="AR73" s="48"/>
      <c r="AS73" s="48"/>
      <c r="AT73" s="72"/>
      <c r="AU73" s="49"/>
      <c r="AV73" s="48"/>
      <c r="AW73" s="48"/>
      <c r="AX73" s="48"/>
      <c r="AY73" s="48"/>
      <c r="AZ73" s="48"/>
      <c r="BA73" s="72"/>
      <c r="BB73" s="49"/>
      <c r="BC73" s="48"/>
      <c r="BD73" s="48"/>
      <c r="BE73" s="48"/>
      <c r="BF73" s="48"/>
      <c r="BG73" s="48"/>
      <c r="BH73" s="48"/>
      <c r="BI73" s="48"/>
      <c r="BJ73" s="48"/>
      <c r="BK73" s="48"/>
      <c r="BL73" s="48"/>
      <c r="BM73" s="48"/>
      <c r="BN73" s="72"/>
      <c r="BO73" s="49"/>
      <c r="BP73" s="48"/>
      <c r="BQ73" s="48"/>
      <c r="BR73" s="48"/>
      <c r="BS73" s="48"/>
      <c r="BT73" s="48"/>
      <c r="BU73" s="48"/>
      <c r="BV73" s="48"/>
      <c r="BW73" s="48"/>
      <c r="BX73" s="48"/>
      <c r="BY73" s="48"/>
      <c r="BZ73" s="48"/>
      <c r="CA73" s="114"/>
      <c r="CB73" s="72"/>
      <c r="CC73" s="53"/>
      <c r="CD73" s="54"/>
      <c r="CE73" s="54"/>
      <c r="CF73" s="54"/>
      <c r="CG73" s="54"/>
      <c r="CH73" s="54"/>
      <c r="CI73" s="72"/>
      <c r="CJ73" s="53"/>
      <c r="CK73" s="54"/>
      <c r="CL73" s="54"/>
      <c r="CM73" s="54"/>
      <c r="CN73" s="54"/>
      <c r="CO73" s="54"/>
      <c r="CP73" s="71"/>
      <c r="CQ73" s="71"/>
      <c r="CR73" s="34"/>
      <c r="CS73" s="9"/>
      <c r="CT73" s="9"/>
      <c r="CU73" s="9"/>
      <c r="CV73" s="9"/>
      <c r="CW73" s="9"/>
      <c r="CX73" s="9"/>
      <c r="CY73" s="72"/>
      <c r="CZ73" s="49"/>
      <c r="DA73" s="48"/>
      <c r="DB73" s="72"/>
      <c r="DC73" s="47"/>
      <c r="DD73" s="47"/>
      <c r="DE73" s="47"/>
      <c r="DF73" s="47"/>
      <c r="DG73" s="47"/>
      <c r="DH73" s="47"/>
      <c r="DI73" s="47"/>
      <c r="DJ73" s="47"/>
      <c r="DK73" s="47"/>
      <c r="DL73" s="47"/>
      <c r="DM73" s="71"/>
      <c r="DN73" s="71"/>
      <c r="DO73" s="49"/>
      <c r="DP73" s="48"/>
      <c r="DQ73" s="48"/>
      <c r="DR73" s="48"/>
      <c r="DS73" s="48"/>
      <c r="DT73" s="48"/>
      <c r="DU73" s="48"/>
      <c r="DV73" s="72"/>
      <c r="DW73" s="49"/>
      <c r="DX73" s="48"/>
      <c r="DY73" s="48"/>
      <c r="DZ73" s="48"/>
      <c r="EA73" s="48"/>
      <c r="EB73" s="48"/>
      <c r="EC73" s="48"/>
      <c r="ED73" s="72"/>
    </row>
    <row r="74" spans="1:134" x14ac:dyDescent="0.35">
      <c r="A74" s="52" t="str">
        <f>'Validation tests'!B74</f>
        <v>Fail</v>
      </c>
      <c r="B74" s="47"/>
      <c r="C74" s="8"/>
      <c r="D74" s="47"/>
      <c r="E74" s="48"/>
      <c r="F74" s="48"/>
      <c r="G74" s="88"/>
      <c r="H74" s="47"/>
      <c r="I74" s="47"/>
      <c r="J74" s="47"/>
      <c r="K74" s="71"/>
      <c r="L74" s="74"/>
      <c r="M74" s="47"/>
      <c r="N74" s="47"/>
      <c r="O74" s="47"/>
      <c r="P74" s="8"/>
      <c r="Q74" s="47"/>
      <c r="R74" s="71"/>
      <c r="S74" s="71"/>
      <c r="T74" s="49"/>
      <c r="U74" s="48"/>
      <c r="V74" s="48"/>
      <c r="W74" s="45"/>
      <c r="X74" s="45"/>
      <c r="Y74" s="48"/>
      <c r="Z74" s="48"/>
      <c r="AB74" s="114"/>
      <c r="AC74" s="72"/>
      <c r="AD74" s="8"/>
      <c r="AE74" s="47"/>
      <c r="AF74" s="8"/>
      <c r="AG74" s="8"/>
      <c r="AH74" s="8"/>
      <c r="AI74" s="71"/>
      <c r="AJ74" s="8"/>
      <c r="AK74" s="56"/>
      <c r="AL74" s="56"/>
      <c r="AM74" s="71"/>
      <c r="AN74" s="49"/>
      <c r="AO74" s="48"/>
      <c r="AP74" s="48"/>
      <c r="AQ74" s="48"/>
      <c r="AR74" s="48"/>
      <c r="AS74" s="48"/>
      <c r="AT74" s="72"/>
      <c r="AU74" s="49"/>
      <c r="AV74" s="48"/>
      <c r="AW74" s="48"/>
      <c r="AX74" s="48"/>
      <c r="AY74" s="48"/>
      <c r="AZ74" s="48"/>
      <c r="BA74" s="72"/>
      <c r="BB74" s="49"/>
      <c r="BC74" s="48"/>
      <c r="BD74" s="48"/>
      <c r="BE74" s="48"/>
      <c r="BF74" s="48"/>
      <c r="BG74" s="48"/>
      <c r="BH74" s="48"/>
      <c r="BI74" s="48"/>
      <c r="BJ74" s="48"/>
      <c r="BK74" s="48"/>
      <c r="BL74" s="48"/>
      <c r="BM74" s="48"/>
      <c r="BN74" s="72"/>
      <c r="BO74" s="49"/>
      <c r="BP74" s="48"/>
      <c r="BQ74" s="48"/>
      <c r="BR74" s="48"/>
      <c r="BS74" s="48"/>
      <c r="BT74" s="48"/>
      <c r="BU74" s="48"/>
      <c r="BV74" s="48"/>
      <c r="BW74" s="48"/>
      <c r="BX74" s="48"/>
      <c r="BY74" s="48"/>
      <c r="BZ74" s="48"/>
      <c r="CA74" s="114"/>
      <c r="CB74" s="72"/>
      <c r="CC74" s="53"/>
      <c r="CD74" s="54"/>
      <c r="CE74" s="54"/>
      <c r="CF74" s="54"/>
      <c r="CG74" s="54"/>
      <c r="CH74" s="54"/>
      <c r="CI74" s="72"/>
      <c r="CJ74" s="53"/>
      <c r="CK74" s="54"/>
      <c r="CL74" s="54"/>
      <c r="CM74" s="54"/>
      <c r="CN74" s="54"/>
      <c r="CO74" s="54"/>
      <c r="CP74" s="71"/>
      <c r="CQ74" s="71"/>
      <c r="CR74" s="34"/>
      <c r="CS74" s="9"/>
      <c r="CT74" s="9"/>
      <c r="CU74" s="9"/>
      <c r="CV74" s="9"/>
      <c r="CW74" s="9"/>
      <c r="CX74" s="9"/>
      <c r="CY74" s="72"/>
      <c r="CZ74" s="49"/>
      <c r="DA74" s="48"/>
      <c r="DB74" s="72"/>
      <c r="DC74" s="47"/>
      <c r="DD74" s="47"/>
      <c r="DE74" s="47"/>
      <c r="DF74" s="47"/>
      <c r="DG74" s="47"/>
      <c r="DH74" s="47"/>
      <c r="DI74" s="47"/>
      <c r="DJ74" s="47"/>
      <c r="DK74" s="47"/>
      <c r="DL74" s="47"/>
      <c r="DM74" s="71"/>
      <c r="DN74" s="71"/>
      <c r="DO74" s="49"/>
      <c r="DP74" s="48"/>
      <c r="DQ74" s="48"/>
      <c r="DR74" s="48"/>
      <c r="DS74" s="48"/>
      <c r="DT74" s="48"/>
      <c r="DU74" s="48"/>
      <c r="DV74" s="72"/>
      <c r="DW74" s="49"/>
      <c r="DX74" s="48"/>
      <c r="DY74" s="48"/>
      <c r="DZ74" s="48"/>
      <c r="EA74" s="48"/>
      <c r="EB74" s="48"/>
      <c r="EC74" s="48"/>
      <c r="ED74" s="72"/>
    </row>
    <row r="75" spans="1:134" x14ac:dyDescent="0.35">
      <c r="A75" s="52" t="str">
        <f>'Validation tests'!B75</f>
        <v>Fail</v>
      </c>
      <c r="B75" s="47"/>
      <c r="C75" s="8"/>
      <c r="D75" s="47"/>
      <c r="E75" s="48"/>
      <c r="F75" s="48"/>
      <c r="G75" s="88"/>
      <c r="H75" s="47"/>
      <c r="I75" s="47"/>
      <c r="J75" s="47"/>
      <c r="K75" s="71"/>
      <c r="L75" s="74"/>
      <c r="M75" s="47"/>
      <c r="N75" s="47"/>
      <c r="O75" s="47"/>
      <c r="P75" s="8"/>
      <c r="Q75" s="47"/>
      <c r="R75" s="71"/>
      <c r="S75" s="71"/>
      <c r="T75" s="49"/>
      <c r="U75" s="48"/>
      <c r="V75" s="48"/>
      <c r="W75" s="45"/>
      <c r="X75" s="45"/>
      <c r="Y75" s="48"/>
      <c r="Z75" s="48"/>
      <c r="AB75" s="114"/>
      <c r="AC75" s="72"/>
      <c r="AD75" s="8"/>
      <c r="AE75" s="47"/>
      <c r="AF75" s="8"/>
      <c r="AG75" s="8"/>
      <c r="AH75" s="8"/>
      <c r="AI75" s="71"/>
      <c r="AJ75" s="8"/>
      <c r="AK75" s="56"/>
      <c r="AL75" s="56"/>
      <c r="AM75" s="71"/>
      <c r="AN75" s="49"/>
      <c r="AO75" s="48"/>
      <c r="AP75" s="48"/>
      <c r="AQ75" s="48"/>
      <c r="AR75" s="48"/>
      <c r="AS75" s="48"/>
      <c r="AT75" s="72"/>
      <c r="AU75" s="49"/>
      <c r="AV75" s="48"/>
      <c r="AW75" s="48"/>
      <c r="AX75" s="48"/>
      <c r="AY75" s="48"/>
      <c r="AZ75" s="48"/>
      <c r="BA75" s="72"/>
      <c r="BB75" s="49"/>
      <c r="BC75" s="48"/>
      <c r="BD75" s="48"/>
      <c r="BE75" s="48"/>
      <c r="BF75" s="48"/>
      <c r="BG75" s="48"/>
      <c r="BH75" s="48"/>
      <c r="BI75" s="48"/>
      <c r="BJ75" s="48"/>
      <c r="BK75" s="48"/>
      <c r="BL75" s="48"/>
      <c r="BM75" s="48"/>
      <c r="BN75" s="72"/>
      <c r="BO75" s="49"/>
      <c r="BP75" s="48"/>
      <c r="BQ75" s="48"/>
      <c r="BR75" s="48"/>
      <c r="BS75" s="48"/>
      <c r="BT75" s="48"/>
      <c r="BU75" s="48"/>
      <c r="BV75" s="48"/>
      <c r="BW75" s="48"/>
      <c r="BX75" s="48"/>
      <c r="BY75" s="48"/>
      <c r="BZ75" s="48"/>
      <c r="CA75" s="114"/>
      <c r="CB75" s="72"/>
      <c r="CC75" s="53"/>
      <c r="CD75" s="54"/>
      <c r="CE75" s="54"/>
      <c r="CF75" s="54"/>
      <c r="CG75" s="54"/>
      <c r="CH75" s="54"/>
      <c r="CI75" s="72"/>
      <c r="CJ75" s="53"/>
      <c r="CK75" s="54"/>
      <c r="CL75" s="54"/>
      <c r="CM75" s="54"/>
      <c r="CN75" s="54"/>
      <c r="CO75" s="54"/>
      <c r="CP75" s="71"/>
      <c r="CQ75" s="71"/>
      <c r="CR75" s="34"/>
      <c r="CS75" s="9"/>
      <c r="CT75" s="9"/>
      <c r="CU75" s="9"/>
      <c r="CV75" s="9"/>
      <c r="CW75" s="9"/>
      <c r="CX75" s="9"/>
      <c r="CY75" s="72"/>
      <c r="CZ75" s="49"/>
      <c r="DA75" s="48"/>
      <c r="DB75" s="72"/>
      <c r="DC75" s="47"/>
      <c r="DD75" s="47"/>
      <c r="DE75" s="47"/>
      <c r="DF75" s="47"/>
      <c r="DG75" s="47"/>
      <c r="DH75" s="47"/>
      <c r="DI75" s="47"/>
      <c r="DJ75" s="47"/>
      <c r="DK75" s="47"/>
      <c r="DL75" s="47"/>
      <c r="DM75" s="71"/>
      <c r="DN75" s="71"/>
      <c r="DO75" s="49"/>
      <c r="DP75" s="48"/>
      <c r="DQ75" s="48"/>
      <c r="DR75" s="48"/>
      <c r="DS75" s="48"/>
      <c r="DT75" s="48"/>
      <c r="DU75" s="48"/>
      <c r="DV75" s="72"/>
      <c r="DW75" s="49"/>
      <c r="DX75" s="48"/>
      <c r="DY75" s="48"/>
      <c r="DZ75" s="48"/>
      <c r="EA75" s="48"/>
      <c r="EB75" s="48"/>
      <c r="EC75" s="48"/>
      <c r="ED75" s="72"/>
    </row>
    <row r="76" spans="1:134" x14ac:dyDescent="0.35">
      <c r="A76" s="52" t="str">
        <f>'Validation tests'!B76</f>
        <v>Fail</v>
      </c>
      <c r="B76" s="47"/>
      <c r="C76" s="8"/>
      <c r="D76" s="47"/>
      <c r="E76" s="48"/>
      <c r="F76" s="48"/>
      <c r="G76" s="88"/>
      <c r="H76" s="47"/>
      <c r="I76" s="47"/>
      <c r="J76" s="47"/>
      <c r="K76" s="71"/>
      <c r="L76" s="74"/>
      <c r="M76" s="47"/>
      <c r="N76" s="47"/>
      <c r="O76" s="47"/>
      <c r="P76" s="8"/>
      <c r="Q76" s="47"/>
      <c r="R76" s="71"/>
      <c r="S76" s="71"/>
      <c r="T76" s="49"/>
      <c r="U76" s="48"/>
      <c r="V76" s="48"/>
      <c r="W76" s="45"/>
      <c r="X76" s="45"/>
      <c r="Y76" s="48"/>
      <c r="Z76" s="48"/>
      <c r="AB76" s="114"/>
      <c r="AC76" s="72"/>
      <c r="AD76" s="8"/>
      <c r="AE76" s="47"/>
      <c r="AF76" s="8"/>
      <c r="AG76" s="8"/>
      <c r="AH76" s="8"/>
      <c r="AI76" s="71"/>
      <c r="AJ76" s="8"/>
      <c r="AK76" s="56"/>
      <c r="AL76" s="56"/>
      <c r="AM76" s="71"/>
      <c r="AN76" s="49"/>
      <c r="AO76" s="48"/>
      <c r="AP76" s="48"/>
      <c r="AQ76" s="48"/>
      <c r="AR76" s="48"/>
      <c r="AS76" s="48"/>
      <c r="AT76" s="72"/>
      <c r="AU76" s="49"/>
      <c r="AV76" s="48"/>
      <c r="AW76" s="48"/>
      <c r="AX76" s="48"/>
      <c r="AY76" s="48"/>
      <c r="AZ76" s="48"/>
      <c r="BA76" s="72"/>
      <c r="BB76" s="49"/>
      <c r="BC76" s="48"/>
      <c r="BD76" s="48"/>
      <c r="BE76" s="48"/>
      <c r="BF76" s="48"/>
      <c r="BG76" s="48"/>
      <c r="BH76" s="48"/>
      <c r="BI76" s="48"/>
      <c r="BJ76" s="48"/>
      <c r="BK76" s="48"/>
      <c r="BL76" s="48"/>
      <c r="BM76" s="48"/>
      <c r="BN76" s="72"/>
      <c r="BO76" s="49"/>
      <c r="BP76" s="48"/>
      <c r="BQ76" s="48"/>
      <c r="BR76" s="48"/>
      <c r="BS76" s="48"/>
      <c r="BT76" s="48"/>
      <c r="BU76" s="48"/>
      <c r="BV76" s="48"/>
      <c r="BW76" s="48"/>
      <c r="BX76" s="48"/>
      <c r="BY76" s="48"/>
      <c r="BZ76" s="48"/>
      <c r="CA76" s="114"/>
      <c r="CB76" s="72"/>
      <c r="CC76" s="53"/>
      <c r="CD76" s="54"/>
      <c r="CE76" s="54"/>
      <c r="CF76" s="54"/>
      <c r="CG76" s="54"/>
      <c r="CH76" s="54"/>
      <c r="CI76" s="72"/>
      <c r="CJ76" s="53"/>
      <c r="CK76" s="54"/>
      <c r="CL76" s="54"/>
      <c r="CM76" s="54"/>
      <c r="CN76" s="54"/>
      <c r="CO76" s="54"/>
      <c r="CP76" s="71"/>
      <c r="CQ76" s="71"/>
      <c r="CR76" s="34"/>
      <c r="CS76" s="9"/>
      <c r="CT76" s="9"/>
      <c r="CU76" s="9"/>
      <c r="CV76" s="9"/>
      <c r="CW76" s="9"/>
      <c r="CX76" s="9"/>
      <c r="CY76" s="72"/>
      <c r="CZ76" s="49"/>
      <c r="DA76" s="48"/>
      <c r="DB76" s="72"/>
      <c r="DC76" s="47"/>
      <c r="DD76" s="47"/>
      <c r="DE76" s="47"/>
      <c r="DF76" s="47"/>
      <c r="DG76" s="47"/>
      <c r="DH76" s="47"/>
      <c r="DI76" s="47"/>
      <c r="DJ76" s="47"/>
      <c r="DK76" s="47"/>
      <c r="DL76" s="47"/>
      <c r="DM76" s="71"/>
      <c r="DN76" s="71"/>
      <c r="DO76" s="49"/>
      <c r="DP76" s="48"/>
      <c r="DQ76" s="48"/>
      <c r="DR76" s="48"/>
      <c r="DS76" s="48"/>
      <c r="DT76" s="48"/>
      <c r="DU76" s="48"/>
      <c r="DV76" s="72"/>
      <c r="DW76" s="49"/>
      <c r="DX76" s="48"/>
      <c r="DY76" s="48"/>
      <c r="DZ76" s="48"/>
      <c r="EA76" s="48"/>
      <c r="EB76" s="48"/>
      <c r="EC76" s="48"/>
      <c r="ED76" s="72"/>
    </row>
    <row r="77" spans="1:134" x14ac:dyDescent="0.35">
      <c r="A77" s="52" t="str">
        <f>'Validation tests'!B77</f>
        <v>Fail</v>
      </c>
      <c r="B77" s="47"/>
      <c r="C77" s="8"/>
      <c r="D77" s="47"/>
      <c r="E77" s="48"/>
      <c r="F77" s="48"/>
      <c r="G77" s="88"/>
      <c r="H77" s="47"/>
      <c r="I77" s="47"/>
      <c r="J77" s="47"/>
      <c r="K77" s="71"/>
      <c r="L77" s="74"/>
      <c r="M77" s="47"/>
      <c r="N77" s="47"/>
      <c r="O77" s="47"/>
      <c r="P77" s="8"/>
      <c r="Q77" s="47"/>
      <c r="R77" s="71"/>
      <c r="S77" s="71"/>
      <c r="T77" s="49"/>
      <c r="U77" s="48"/>
      <c r="V77" s="48"/>
      <c r="W77" s="45"/>
      <c r="X77" s="45"/>
      <c r="Y77" s="48"/>
      <c r="Z77" s="48"/>
      <c r="AB77" s="114"/>
      <c r="AC77" s="72"/>
      <c r="AD77" s="8"/>
      <c r="AE77" s="47"/>
      <c r="AF77" s="8"/>
      <c r="AG77" s="8"/>
      <c r="AH77" s="8"/>
      <c r="AI77" s="71"/>
      <c r="AJ77" s="8"/>
      <c r="AK77" s="56"/>
      <c r="AL77" s="56"/>
      <c r="AM77" s="71"/>
      <c r="AN77" s="49"/>
      <c r="AO77" s="48"/>
      <c r="AP77" s="48"/>
      <c r="AQ77" s="48"/>
      <c r="AR77" s="48"/>
      <c r="AS77" s="48"/>
      <c r="AT77" s="72"/>
      <c r="AU77" s="49"/>
      <c r="AV77" s="48"/>
      <c r="AW77" s="48"/>
      <c r="AX77" s="48"/>
      <c r="AY77" s="48"/>
      <c r="AZ77" s="48"/>
      <c r="BA77" s="72"/>
      <c r="BB77" s="49"/>
      <c r="BC77" s="48"/>
      <c r="BD77" s="48"/>
      <c r="BE77" s="48"/>
      <c r="BF77" s="48"/>
      <c r="BG77" s="48"/>
      <c r="BH77" s="48"/>
      <c r="BI77" s="48"/>
      <c r="BJ77" s="48"/>
      <c r="BK77" s="48"/>
      <c r="BL77" s="48"/>
      <c r="BM77" s="48"/>
      <c r="BN77" s="72"/>
      <c r="BO77" s="49"/>
      <c r="BP77" s="48"/>
      <c r="BQ77" s="48"/>
      <c r="BR77" s="48"/>
      <c r="BS77" s="48"/>
      <c r="BT77" s="48"/>
      <c r="BU77" s="48"/>
      <c r="BV77" s="48"/>
      <c r="BW77" s="48"/>
      <c r="BX77" s="48"/>
      <c r="BY77" s="48"/>
      <c r="BZ77" s="48"/>
      <c r="CA77" s="114"/>
      <c r="CB77" s="72"/>
      <c r="CC77" s="53"/>
      <c r="CD77" s="54"/>
      <c r="CE77" s="54"/>
      <c r="CF77" s="54"/>
      <c r="CG77" s="54"/>
      <c r="CH77" s="54"/>
      <c r="CI77" s="72"/>
      <c r="CJ77" s="53"/>
      <c r="CK77" s="54"/>
      <c r="CL77" s="54"/>
      <c r="CM77" s="54"/>
      <c r="CN77" s="54"/>
      <c r="CO77" s="54"/>
      <c r="CP77" s="71"/>
      <c r="CQ77" s="71"/>
      <c r="CR77" s="34"/>
      <c r="CS77" s="9"/>
      <c r="CT77" s="9"/>
      <c r="CU77" s="9"/>
      <c r="CV77" s="9"/>
      <c r="CW77" s="9"/>
      <c r="CX77" s="9"/>
      <c r="CY77" s="72"/>
      <c r="CZ77" s="49"/>
      <c r="DA77" s="48"/>
      <c r="DB77" s="72"/>
      <c r="DC77" s="47"/>
      <c r="DD77" s="47"/>
      <c r="DE77" s="47"/>
      <c r="DF77" s="47"/>
      <c r="DG77" s="47"/>
      <c r="DH77" s="47"/>
      <c r="DI77" s="47"/>
      <c r="DJ77" s="47"/>
      <c r="DK77" s="47"/>
      <c r="DL77" s="47"/>
      <c r="DM77" s="71"/>
      <c r="DN77" s="71"/>
      <c r="DO77" s="49"/>
      <c r="DP77" s="48"/>
      <c r="DQ77" s="48"/>
      <c r="DR77" s="48"/>
      <c r="DS77" s="48"/>
      <c r="DT77" s="48"/>
      <c r="DU77" s="48"/>
      <c r="DV77" s="72"/>
      <c r="DW77" s="49"/>
      <c r="DX77" s="48"/>
      <c r="DY77" s="48"/>
      <c r="DZ77" s="48"/>
      <c r="EA77" s="48"/>
      <c r="EB77" s="48"/>
      <c r="EC77" s="48"/>
      <c r="ED77" s="72"/>
    </row>
    <row r="78" spans="1:134" x14ac:dyDescent="0.35">
      <c r="A78" s="52" t="str">
        <f>'Validation tests'!B78</f>
        <v>Fail</v>
      </c>
      <c r="B78" s="47"/>
      <c r="C78" s="8"/>
      <c r="D78" s="47"/>
      <c r="E78" s="48"/>
      <c r="F78" s="48"/>
      <c r="G78" s="88"/>
      <c r="H78" s="47"/>
      <c r="I78" s="47"/>
      <c r="J78" s="47"/>
      <c r="K78" s="71"/>
      <c r="L78" s="74"/>
      <c r="M78" s="47"/>
      <c r="N78" s="47"/>
      <c r="O78" s="47"/>
      <c r="P78" s="8"/>
      <c r="Q78" s="47"/>
      <c r="R78" s="71"/>
      <c r="S78" s="71"/>
      <c r="T78" s="49"/>
      <c r="U78" s="48"/>
      <c r="V78" s="48"/>
      <c r="W78" s="45"/>
      <c r="X78" s="45"/>
      <c r="Y78" s="48"/>
      <c r="Z78" s="48"/>
      <c r="AB78" s="114"/>
      <c r="AC78" s="72"/>
      <c r="AD78" s="8"/>
      <c r="AE78" s="47"/>
      <c r="AF78" s="8"/>
      <c r="AG78" s="8"/>
      <c r="AH78" s="8"/>
      <c r="AI78" s="71"/>
      <c r="AJ78" s="8"/>
      <c r="AK78" s="56"/>
      <c r="AL78" s="56"/>
      <c r="AM78" s="71"/>
      <c r="AN78" s="49"/>
      <c r="AO78" s="48"/>
      <c r="AP78" s="48"/>
      <c r="AQ78" s="48"/>
      <c r="AR78" s="48"/>
      <c r="AS78" s="48"/>
      <c r="AT78" s="72"/>
      <c r="AU78" s="49"/>
      <c r="AV78" s="48"/>
      <c r="AW78" s="48"/>
      <c r="AX78" s="48"/>
      <c r="AY78" s="48"/>
      <c r="AZ78" s="48"/>
      <c r="BA78" s="72"/>
      <c r="BB78" s="49"/>
      <c r="BC78" s="48"/>
      <c r="BD78" s="48"/>
      <c r="BE78" s="48"/>
      <c r="BF78" s="48"/>
      <c r="BG78" s="48"/>
      <c r="BH78" s="48"/>
      <c r="BI78" s="48"/>
      <c r="BJ78" s="48"/>
      <c r="BK78" s="48"/>
      <c r="BL78" s="48"/>
      <c r="BM78" s="48"/>
      <c r="BN78" s="72"/>
      <c r="BO78" s="49"/>
      <c r="BP78" s="48"/>
      <c r="BQ78" s="48"/>
      <c r="BR78" s="48"/>
      <c r="BS78" s="48"/>
      <c r="BT78" s="48"/>
      <c r="BU78" s="48"/>
      <c r="BV78" s="48"/>
      <c r="BW78" s="48"/>
      <c r="BX78" s="48"/>
      <c r="BY78" s="48"/>
      <c r="BZ78" s="48"/>
      <c r="CA78" s="114"/>
      <c r="CB78" s="72"/>
      <c r="CC78" s="53"/>
      <c r="CD78" s="54"/>
      <c r="CE78" s="54"/>
      <c r="CF78" s="54"/>
      <c r="CG78" s="54"/>
      <c r="CH78" s="54"/>
      <c r="CI78" s="72"/>
      <c r="CJ78" s="53"/>
      <c r="CK78" s="54"/>
      <c r="CL78" s="54"/>
      <c r="CM78" s="54"/>
      <c r="CN78" s="54"/>
      <c r="CO78" s="54"/>
      <c r="CP78" s="71"/>
      <c r="CQ78" s="71"/>
      <c r="CR78" s="34"/>
      <c r="CS78" s="9"/>
      <c r="CT78" s="9"/>
      <c r="CU78" s="9"/>
      <c r="CV78" s="9"/>
      <c r="CW78" s="9"/>
      <c r="CX78" s="9"/>
      <c r="CY78" s="72"/>
      <c r="CZ78" s="49"/>
      <c r="DA78" s="48"/>
      <c r="DB78" s="72"/>
      <c r="DC78" s="47"/>
      <c r="DD78" s="47"/>
      <c r="DE78" s="47"/>
      <c r="DF78" s="47"/>
      <c r="DG78" s="47"/>
      <c r="DH78" s="47"/>
      <c r="DI78" s="47"/>
      <c r="DJ78" s="47"/>
      <c r="DK78" s="47"/>
      <c r="DL78" s="47"/>
      <c r="DM78" s="71"/>
      <c r="DN78" s="71"/>
      <c r="DO78" s="49"/>
      <c r="DP78" s="48"/>
      <c r="DQ78" s="48"/>
      <c r="DR78" s="48"/>
      <c r="DS78" s="48"/>
      <c r="DT78" s="48"/>
      <c r="DU78" s="48"/>
      <c r="DV78" s="72"/>
      <c r="DW78" s="49"/>
      <c r="DX78" s="48"/>
      <c r="DY78" s="48"/>
      <c r="DZ78" s="48"/>
      <c r="EA78" s="48"/>
      <c r="EB78" s="48"/>
      <c r="EC78" s="48"/>
      <c r="ED78" s="72"/>
    </row>
    <row r="79" spans="1:134" x14ac:dyDescent="0.35">
      <c r="A79" s="52" t="str">
        <f>'Validation tests'!B79</f>
        <v>Fail</v>
      </c>
      <c r="B79" s="47"/>
      <c r="C79" s="8"/>
      <c r="D79" s="47"/>
      <c r="E79" s="48"/>
      <c r="F79" s="48"/>
      <c r="G79" s="88"/>
      <c r="H79" s="47"/>
      <c r="I79" s="47"/>
      <c r="J79" s="47"/>
      <c r="K79" s="71"/>
      <c r="L79" s="74"/>
      <c r="M79" s="47"/>
      <c r="N79" s="47"/>
      <c r="O79" s="47"/>
      <c r="P79" s="8"/>
      <c r="Q79" s="47"/>
      <c r="R79" s="71"/>
      <c r="S79" s="71"/>
      <c r="T79" s="49"/>
      <c r="U79" s="48"/>
      <c r="V79" s="48"/>
      <c r="W79" s="45"/>
      <c r="X79" s="45"/>
      <c r="Y79" s="48"/>
      <c r="Z79" s="48"/>
      <c r="AB79" s="114"/>
      <c r="AC79" s="72"/>
      <c r="AD79" s="8"/>
      <c r="AE79" s="47"/>
      <c r="AF79" s="8"/>
      <c r="AG79" s="8"/>
      <c r="AH79" s="8"/>
      <c r="AI79" s="71"/>
      <c r="AJ79" s="8"/>
      <c r="AK79" s="56"/>
      <c r="AL79" s="56"/>
      <c r="AM79" s="71"/>
      <c r="AN79" s="49"/>
      <c r="AO79" s="48"/>
      <c r="AP79" s="48"/>
      <c r="AQ79" s="48"/>
      <c r="AR79" s="48"/>
      <c r="AS79" s="48"/>
      <c r="AT79" s="72"/>
      <c r="AU79" s="49"/>
      <c r="AV79" s="48"/>
      <c r="AW79" s="48"/>
      <c r="AX79" s="48"/>
      <c r="AY79" s="48"/>
      <c r="AZ79" s="48"/>
      <c r="BA79" s="72"/>
      <c r="BB79" s="49"/>
      <c r="BC79" s="48"/>
      <c r="BD79" s="48"/>
      <c r="BE79" s="48"/>
      <c r="BF79" s="48"/>
      <c r="BG79" s="48"/>
      <c r="BH79" s="48"/>
      <c r="BI79" s="48"/>
      <c r="BJ79" s="48"/>
      <c r="BK79" s="48"/>
      <c r="BL79" s="48"/>
      <c r="BM79" s="48"/>
      <c r="BN79" s="72"/>
      <c r="BO79" s="49"/>
      <c r="BP79" s="48"/>
      <c r="BQ79" s="48"/>
      <c r="BR79" s="48"/>
      <c r="BS79" s="48"/>
      <c r="BT79" s="48"/>
      <c r="BU79" s="48"/>
      <c r="BV79" s="48"/>
      <c r="BW79" s="48"/>
      <c r="BX79" s="48"/>
      <c r="BY79" s="48"/>
      <c r="BZ79" s="48"/>
      <c r="CA79" s="114"/>
      <c r="CB79" s="72"/>
      <c r="CC79" s="53"/>
      <c r="CD79" s="54"/>
      <c r="CE79" s="54"/>
      <c r="CF79" s="54"/>
      <c r="CG79" s="54"/>
      <c r="CH79" s="54"/>
      <c r="CI79" s="72"/>
      <c r="CJ79" s="53"/>
      <c r="CK79" s="54"/>
      <c r="CL79" s="54"/>
      <c r="CM79" s="54"/>
      <c r="CN79" s="54"/>
      <c r="CO79" s="54"/>
      <c r="CP79" s="71"/>
      <c r="CQ79" s="71"/>
      <c r="CR79" s="34"/>
      <c r="CS79" s="9"/>
      <c r="CT79" s="9"/>
      <c r="CU79" s="9"/>
      <c r="CV79" s="9"/>
      <c r="CW79" s="9"/>
      <c r="CX79" s="9"/>
      <c r="CY79" s="72"/>
      <c r="CZ79" s="49"/>
      <c r="DA79" s="48"/>
      <c r="DB79" s="72"/>
      <c r="DC79" s="47"/>
      <c r="DD79" s="47"/>
      <c r="DE79" s="47"/>
      <c r="DF79" s="47"/>
      <c r="DG79" s="47"/>
      <c r="DH79" s="47"/>
      <c r="DI79" s="47"/>
      <c r="DJ79" s="47"/>
      <c r="DK79" s="47"/>
      <c r="DL79" s="47"/>
      <c r="DM79" s="71"/>
      <c r="DN79" s="71"/>
      <c r="DO79" s="49"/>
      <c r="DP79" s="48"/>
      <c r="DQ79" s="48"/>
      <c r="DR79" s="48"/>
      <c r="DS79" s="48"/>
      <c r="DT79" s="48"/>
      <c r="DU79" s="48"/>
      <c r="DV79" s="72"/>
      <c r="DW79" s="49"/>
      <c r="DX79" s="48"/>
      <c r="DY79" s="48"/>
      <c r="DZ79" s="48"/>
      <c r="EA79" s="48"/>
      <c r="EB79" s="48"/>
      <c r="EC79" s="48"/>
      <c r="ED79" s="72"/>
    </row>
    <row r="80" spans="1:134" x14ac:dyDescent="0.35">
      <c r="A80" s="52" t="str">
        <f>'Validation tests'!B80</f>
        <v>Fail</v>
      </c>
      <c r="B80" s="47"/>
      <c r="C80" s="8"/>
      <c r="D80" s="47"/>
      <c r="E80" s="48"/>
      <c r="F80" s="48"/>
      <c r="G80" s="88"/>
      <c r="H80" s="47"/>
      <c r="I80" s="47"/>
      <c r="J80" s="47"/>
      <c r="K80" s="71"/>
      <c r="L80" s="74"/>
      <c r="M80" s="47"/>
      <c r="N80" s="47"/>
      <c r="O80" s="47"/>
      <c r="P80" s="8"/>
      <c r="Q80" s="47"/>
      <c r="R80" s="71"/>
      <c r="S80" s="71"/>
      <c r="T80" s="49"/>
      <c r="U80" s="48"/>
      <c r="V80" s="48"/>
      <c r="W80" s="45"/>
      <c r="X80" s="45"/>
      <c r="Y80" s="48"/>
      <c r="Z80" s="48"/>
      <c r="AB80" s="114"/>
      <c r="AC80" s="72"/>
      <c r="AD80" s="8"/>
      <c r="AE80" s="47"/>
      <c r="AF80" s="8"/>
      <c r="AG80" s="8"/>
      <c r="AH80" s="8"/>
      <c r="AI80" s="71"/>
      <c r="AJ80" s="8"/>
      <c r="AK80" s="56"/>
      <c r="AL80" s="56"/>
      <c r="AM80" s="71"/>
      <c r="AN80" s="49"/>
      <c r="AO80" s="48"/>
      <c r="AP80" s="48"/>
      <c r="AQ80" s="48"/>
      <c r="AR80" s="48"/>
      <c r="AS80" s="48"/>
      <c r="AT80" s="72"/>
      <c r="AU80" s="49"/>
      <c r="AV80" s="48"/>
      <c r="AW80" s="48"/>
      <c r="AX80" s="48"/>
      <c r="AY80" s="48"/>
      <c r="AZ80" s="48"/>
      <c r="BA80" s="72"/>
      <c r="BB80" s="49"/>
      <c r="BC80" s="48"/>
      <c r="BD80" s="48"/>
      <c r="BE80" s="48"/>
      <c r="BF80" s="48"/>
      <c r="BG80" s="48"/>
      <c r="BH80" s="48"/>
      <c r="BI80" s="48"/>
      <c r="BJ80" s="48"/>
      <c r="BK80" s="48"/>
      <c r="BL80" s="48"/>
      <c r="BM80" s="48"/>
      <c r="BN80" s="72"/>
      <c r="BO80" s="49"/>
      <c r="BP80" s="48"/>
      <c r="BQ80" s="48"/>
      <c r="BR80" s="48"/>
      <c r="BS80" s="48"/>
      <c r="BT80" s="48"/>
      <c r="BU80" s="48"/>
      <c r="BV80" s="48"/>
      <c r="BW80" s="48"/>
      <c r="BX80" s="48"/>
      <c r="BY80" s="48"/>
      <c r="BZ80" s="48"/>
      <c r="CA80" s="114"/>
      <c r="CB80" s="72"/>
      <c r="CC80" s="53"/>
      <c r="CD80" s="54"/>
      <c r="CE80" s="54"/>
      <c r="CF80" s="54"/>
      <c r="CG80" s="54"/>
      <c r="CH80" s="54"/>
      <c r="CI80" s="72"/>
      <c r="CJ80" s="53"/>
      <c r="CK80" s="54"/>
      <c r="CL80" s="54"/>
      <c r="CM80" s="54"/>
      <c r="CN80" s="54"/>
      <c r="CO80" s="54"/>
      <c r="CP80" s="71"/>
      <c r="CQ80" s="71"/>
      <c r="CR80" s="34"/>
      <c r="CS80" s="9"/>
      <c r="CT80" s="9"/>
      <c r="CU80" s="9"/>
      <c r="CV80" s="9"/>
      <c r="CW80" s="9"/>
      <c r="CX80" s="9"/>
      <c r="CY80" s="72"/>
      <c r="CZ80" s="49"/>
      <c r="DA80" s="48"/>
      <c r="DB80" s="72"/>
      <c r="DC80" s="47"/>
      <c r="DD80" s="47"/>
      <c r="DE80" s="47"/>
      <c r="DF80" s="47"/>
      <c r="DG80" s="47"/>
      <c r="DH80" s="47"/>
      <c r="DI80" s="47"/>
      <c r="DJ80" s="47"/>
      <c r="DK80" s="47"/>
      <c r="DL80" s="47"/>
      <c r="DM80" s="71"/>
      <c r="DN80" s="71"/>
      <c r="DO80" s="49"/>
      <c r="DP80" s="48"/>
      <c r="DQ80" s="48"/>
      <c r="DR80" s="48"/>
      <c r="DS80" s="48"/>
      <c r="DT80" s="48"/>
      <c r="DU80" s="48"/>
      <c r="DV80" s="72"/>
      <c r="DW80" s="49"/>
      <c r="DX80" s="48"/>
      <c r="DY80" s="48"/>
      <c r="DZ80" s="48"/>
      <c r="EA80" s="48"/>
      <c r="EB80" s="48"/>
      <c r="EC80" s="48"/>
      <c r="ED80" s="72"/>
    </row>
    <row r="81" spans="1:134" x14ac:dyDescent="0.35">
      <c r="A81" s="52" t="str">
        <f>'Validation tests'!B81</f>
        <v>Fail</v>
      </c>
      <c r="B81" s="47"/>
      <c r="C81" s="8"/>
      <c r="D81" s="47"/>
      <c r="E81" s="48"/>
      <c r="F81" s="48"/>
      <c r="G81" s="88"/>
      <c r="H81" s="47"/>
      <c r="I81" s="47"/>
      <c r="J81" s="47"/>
      <c r="K81" s="71"/>
      <c r="L81" s="74"/>
      <c r="M81" s="47"/>
      <c r="N81" s="47"/>
      <c r="O81" s="47"/>
      <c r="P81" s="8"/>
      <c r="Q81" s="47"/>
      <c r="R81" s="71"/>
      <c r="S81" s="71"/>
      <c r="T81" s="49"/>
      <c r="U81" s="48"/>
      <c r="V81" s="48"/>
      <c r="W81" s="45"/>
      <c r="X81" s="45"/>
      <c r="Y81" s="48"/>
      <c r="Z81" s="48"/>
      <c r="AB81" s="114"/>
      <c r="AC81" s="72"/>
      <c r="AD81" s="8"/>
      <c r="AE81" s="47"/>
      <c r="AF81" s="8"/>
      <c r="AG81" s="8"/>
      <c r="AH81" s="8"/>
      <c r="AI81" s="71"/>
      <c r="AJ81" s="8"/>
      <c r="AK81" s="56"/>
      <c r="AL81" s="56"/>
      <c r="AM81" s="71"/>
      <c r="AN81" s="49"/>
      <c r="AO81" s="48"/>
      <c r="AP81" s="48"/>
      <c r="AQ81" s="48"/>
      <c r="AR81" s="48"/>
      <c r="AS81" s="48"/>
      <c r="AT81" s="72"/>
      <c r="AU81" s="49"/>
      <c r="AV81" s="48"/>
      <c r="AW81" s="48"/>
      <c r="AX81" s="48"/>
      <c r="AY81" s="48"/>
      <c r="AZ81" s="48"/>
      <c r="BA81" s="72"/>
      <c r="BB81" s="49"/>
      <c r="BC81" s="48"/>
      <c r="BD81" s="48"/>
      <c r="BE81" s="48"/>
      <c r="BF81" s="48"/>
      <c r="BG81" s="48"/>
      <c r="BH81" s="48"/>
      <c r="BI81" s="48"/>
      <c r="BJ81" s="48"/>
      <c r="BK81" s="48"/>
      <c r="BL81" s="48"/>
      <c r="BM81" s="48"/>
      <c r="BN81" s="72"/>
      <c r="BO81" s="49"/>
      <c r="BP81" s="48"/>
      <c r="BQ81" s="48"/>
      <c r="BR81" s="48"/>
      <c r="BS81" s="48"/>
      <c r="BT81" s="48"/>
      <c r="BU81" s="48"/>
      <c r="BV81" s="48"/>
      <c r="BW81" s="48"/>
      <c r="BX81" s="48"/>
      <c r="BY81" s="48"/>
      <c r="BZ81" s="48"/>
      <c r="CA81" s="114"/>
      <c r="CB81" s="72"/>
      <c r="CC81" s="53"/>
      <c r="CD81" s="54"/>
      <c r="CE81" s="54"/>
      <c r="CF81" s="54"/>
      <c r="CG81" s="54"/>
      <c r="CH81" s="54"/>
      <c r="CI81" s="72"/>
      <c r="CJ81" s="53"/>
      <c r="CK81" s="54"/>
      <c r="CL81" s="54"/>
      <c r="CM81" s="54"/>
      <c r="CN81" s="54"/>
      <c r="CO81" s="54"/>
      <c r="CP81" s="71"/>
      <c r="CQ81" s="71"/>
      <c r="CR81" s="34"/>
      <c r="CS81" s="9"/>
      <c r="CT81" s="9"/>
      <c r="CU81" s="9"/>
      <c r="CV81" s="9"/>
      <c r="CW81" s="9"/>
      <c r="CX81" s="9"/>
      <c r="CY81" s="72"/>
      <c r="CZ81" s="49"/>
      <c r="DA81" s="48"/>
      <c r="DB81" s="72"/>
      <c r="DC81" s="47"/>
      <c r="DD81" s="47"/>
      <c r="DE81" s="47"/>
      <c r="DF81" s="47"/>
      <c r="DG81" s="47"/>
      <c r="DH81" s="47"/>
      <c r="DI81" s="47"/>
      <c r="DJ81" s="47"/>
      <c r="DK81" s="47"/>
      <c r="DL81" s="47"/>
      <c r="DM81" s="71"/>
      <c r="DN81" s="71"/>
      <c r="DO81" s="49"/>
      <c r="DP81" s="48"/>
      <c r="DQ81" s="48"/>
      <c r="DR81" s="48"/>
      <c r="DS81" s="48"/>
      <c r="DT81" s="48"/>
      <c r="DU81" s="48"/>
      <c r="DV81" s="72"/>
      <c r="DW81" s="49"/>
      <c r="DX81" s="48"/>
      <c r="DY81" s="48"/>
      <c r="DZ81" s="48"/>
      <c r="EA81" s="48"/>
      <c r="EB81" s="48"/>
      <c r="EC81" s="48"/>
      <c r="ED81" s="72"/>
    </row>
    <row r="82" spans="1:134" x14ac:dyDescent="0.35">
      <c r="A82" s="52" t="str">
        <f>'Validation tests'!B82</f>
        <v>Fail</v>
      </c>
      <c r="B82" s="47"/>
      <c r="C82" s="8"/>
      <c r="D82" s="47"/>
      <c r="E82" s="48"/>
      <c r="F82" s="48"/>
      <c r="G82" s="88"/>
      <c r="H82" s="47"/>
      <c r="I82" s="47"/>
      <c r="J82" s="47"/>
      <c r="K82" s="71"/>
      <c r="L82" s="74"/>
      <c r="M82" s="47"/>
      <c r="N82" s="47"/>
      <c r="O82" s="47"/>
      <c r="P82" s="8"/>
      <c r="Q82" s="47"/>
      <c r="R82" s="71"/>
      <c r="S82" s="71"/>
      <c r="T82" s="49"/>
      <c r="U82" s="48"/>
      <c r="V82" s="48"/>
      <c r="W82" s="45"/>
      <c r="X82" s="45"/>
      <c r="Y82" s="48"/>
      <c r="Z82" s="48"/>
      <c r="AB82" s="114"/>
      <c r="AC82" s="72"/>
      <c r="AD82" s="8"/>
      <c r="AE82" s="47"/>
      <c r="AF82" s="8"/>
      <c r="AG82" s="8"/>
      <c r="AH82" s="8"/>
      <c r="AI82" s="71"/>
      <c r="AJ82" s="8"/>
      <c r="AK82" s="56"/>
      <c r="AL82" s="56"/>
      <c r="AM82" s="71"/>
      <c r="AN82" s="49"/>
      <c r="AO82" s="48"/>
      <c r="AP82" s="48"/>
      <c r="AQ82" s="48"/>
      <c r="AR82" s="48"/>
      <c r="AS82" s="48"/>
      <c r="AT82" s="72"/>
      <c r="AU82" s="49"/>
      <c r="AV82" s="48"/>
      <c r="AW82" s="48"/>
      <c r="AX82" s="48"/>
      <c r="AY82" s="48"/>
      <c r="AZ82" s="48"/>
      <c r="BA82" s="72"/>
      <c r="BB82" s="49"/>
      <c r="BC82" s="48"/>
      <c r="BD82" s="48"/>
      <c r="BE82" s="48"/>
      <c r="BF82" s="48"/>
      <c r="BG82" s="48"/>
      <c r="BH82" s="48"/>
      <c r="BI82" s="48"/>
      <c r="BJ82" s="48"/>
      <c r="BK82" s="48"/>
      <c r="BL82" s="48"/>
      <c r="BM82" s="48"/>
      <c r="BN82" s="72"/>
      <c r="BO82" s="49"/>
      <c r="BP82" s="48"/>
      <c r="BQ82" s="48"/>
      <c r="BR82" s="48"/>
      <c r="BS82" s="48"/>
      <c r="BT82" s="48"/>
      <c r="BU82" s="48"/>
      <c r="BV82" s="48"/>
      <c r="BW82" s="48"/>
      <c r="BX82" s="48"/>
      <c r="BY82" s="48"/>
      <c r="BZ82" s="48"/>
      <c r="CA82" s="114"/>
      <c r="CB82" s="72"/>
      <c r="CC82" s="53"/>
      <c r="CD82" s="54"/>
      <c r="CE82" s="54"/>
      <c r="CF82" s="54"/>
      <c r="CG82" s="54"/>
      <c r="CH82" s="54"/>
      <c r="CI82" s="72"/>
      <c r="CJ82" s="53"/>
      <c r="CK82" s="54"/>
      <c r="CL82" s="54"/>
      <c r="CM82" s="54"/>
      <c r="CN82" s="54"/>
      <c r="CO82" s="54"/>
      <c r="CP82" s="71"/>
      <c r="CQ82" s="71"/>
      <c r="CR82" s="34"/>
      <c r="CS82" s="9"/>
      <c r="CT82" s="9"/>
      <c r="CU82" s="9"/>
      <c r="CV82" s="9"/>
      <c r="CW82" s="9"/>
      <c r="CX82" s="9"/>
      <c r="CY82" s="72"/>
      <c r="CZ82" s="49"/>
      <c r="DA82" s="48"/>
      <c r="DB82" s="72"/>
      <c r="DC82" s="47"/>
      <c r="DD82" s="47"/>
      <c r="DE82" s="47"/>
      <c r="DF82" s="47"/>
      <c r="DG82" s="47"/>
      <c r="DH82" s="47"/>
      <c r="DI82" s="47"/>
      <c r="DJ82" s="47"/>
      <c r="DK82" s="47"/>
      <c r="DL82" s="47"/>
      <c r="DM82" s="71"/>
      <c r="DN82" s="71"/>
      <c r="DO82" s="49"/>
      <c r="DP82" s="48"/>
      <c r="DQ82" s="48"/>
      <c r="DR82" s="48"/>
      <c r="DS82" s="48"/>
      <c r="DT82" s="48"/>
      <c r="DU82" s="48"/>
      <c r="DV82" s="72"/>
      <c r="DW82" s="49"/>
      <c r="DX82" s="48"/>
      <c r="DY82" s="48"/>
      <c r="DZ82" s="48"/>
      <c r="EA82" s="48"/>
      <c r="EB82" s="48"/>
      <c r="EC82" s="48"/>
      <c r="ED82" s="72"/>
    </row>
    <row r="83" spans="1:134" x14ac:dyDescent="0.35">
      <c r="A83" s="52" t="str">
        <f>'Validation tests'!B83</f>
        <v>Fail</v>
      </c>
      <c r="B83" s="47"/>
      <c r="C83" s="8"/>
      <c r="D83" s="47"/>
      <c r="E83" s="48"/>
      <c r="F83" s="48"/>
      <c r="G83" s="88"/>
      <c r="H83" s="47"/>
      <c r="I83" s="47"/>
      <c r="J83" s="47"/>
      <c r="K83" s="71"/>
      <c r="L83" s="74"/>
      <c r="M83" s="47"/>
      <c r="N83" s="47"/>
      <c r="O83" s="47"/>
      <c r="P83" s="8"/>
      <c r="Q83" s="47"/>
      <c r="R83" s="71"/>
      <c r="S83" s="71"/>
      <c r="T83" s="49"/>
      <c r="U83" s="48"/>
      <c r="V83" s="48"/>
      <c r="W83" s="45"/>
      <c r="X83" s="45"/>
      <c r="Y83" s="48"/>
      <c r="Z83" s="48"/>
      <c r="AB83" s="114"/>
      <c r="AC83" s="72"/>
      <c r="AD83" s="8"/>
      <c r="AE83" s="47"/>
      <c r="AF83" s="8"/>
      <c r="AG83" s="8"/>
      <c r="AH83" s="8"/>
      <c r="AI83" s="71"/>
      <c r="AJ83" s="8"/>
      <c r="AK83" s="56"/>
      <c r="AL83" s="56"/>
      <c r="AM83" s="71"/>
      <c r="AN83" s="49"/>
      <c r="AO83" s="48"/>
      <c r="AP83" s="48"/>
      <c r="AQ83" s="48"/>
      <c r="AR83" s="48"/>
      <c r="AS83" s="48"/>
      <c r="AT83" s="72"/>
      <c r="AU83" s="49"/>
      <c r="AV83" s="48"/>
      <c r="AW83" s="48"/>
      <c r="AX83" s="48"/>
      <c r="AY83" s="48"/>
      <c r="AZ83" s="48"/>
      <c r="BA83" s="72"/>
      <c r="BB83" s="49"/>
      <c r="BC83" s="48"/>
      <c r="BD83" s="48"/>
      <c r="BE83" s="48"/>
      <c r="BF83" s="48"/>
      <c r="BG83" s="48"/>
      <c r="BH83" s="48"/>
      <c r="BI83" s="48"/>
      <c r="BJ83" s="48"/>
      <c r="BK83" s="48"/>
      <c r="BL83" s="48"/>
      <c r="BM83" s="48"/>
      <c r="BN83" s="72"/>
      <c r="BO83" s="49"/>
      <c r="BP83" s="48"/>
      <c r="BQ83" s="48"/>
      <c r="BR83" s="48"/>
      <c r="BS83" s="48"/>
      <c r="BT83" s="48"/>
      <c r="BU83" s="48"/>
      <c r="BV83" s="48"/>
      <c r="BW83" s="48"/>
      <c r="BX83" s="48"/>
      <c r="BY83" s="48"/>
      <c r="BZ83" s="48"/>
      <c r="CA83" s="114"/>
      <c r="CB83" s="72"/>
      <c r="CC83" s="53"/>
      <c r="CD83" s="54"/>
      <c r="CE83" s="54"/>
      <c r="CF83" s="54"/>
      <c r="CG83" s="54"/>
      <c r="CH83" s="54"/>
      <c r="CI83" s="72"/>
      <c r="CJ83" s="53"/>
      <c r="CK83" s="54"/>
      <c r="CL83" s="54"/>
      <c r="CM83" s="54"/>
      <c r="CN83" s="54"/>
      <c r="CO83" s="54"/>
      <c r="CP83" s="71"/>
      <c r="CQ83" s="71"/>
      <c r="CR83" s="34"/>
      <c r="CS83" s="9"/>
      <c r="CT83" s="9"/>
      <c r="CU83" s="9"/>
      <c r="CV83" s="9"/>
      <c r="CW83" s="9"/>
      <c r="CX83" s="9"/>
      <c r="CY83" s="72"/>
      <c r="CZ83" s="49"/>
      <c r="DA83" s="48"/>
      <c r="DB83" s="72"/>
      <c r="DC83" s="47"/>
      <c r="DD83" s="47"/>
      <c r="DE83" s="47"/>
      <c r="DF83" s="47"/>
      <c r="DG83" s="47"/>
      <c r="DH83" s="47"/>
      <c r="DI83" s="47"/>
      <c r="DJ83" s="47"/>
      <c r="DK83" s="47"/>
      <c r="DL83" s="47"/>
      <c r="DM83" s="71"/>
      <c r="DN83" s="71"/>
      <c r="DO83" s="49"/>
      <c r="DP83" s="48"/>
      <c r="DQ83" s="48"/>
      <c r="DR83" s="48"/>
      <c r="DS83" s="48"/>
      <c r="DT83" s="48"/>
      <c r="DU83" s="48"/>
      <c r="DV83" s="72"/>
      <c r="DW83" s="49"/>
      <c r="DX83" s="48"/>
      <c r="DY83" s="48"/>
      <c r="DZ83" s="48"/>
      <c r="EA83" s="48"/>
      <c r="EB83" s="48"/>
      <c r="EC83" s="48"/>
      <c r="ED83" s="72"/>
    </row>
    <row r="84" spans="1:134" x14ac:dyDescent="0.35">
      <c r="A84" s="52" t="str">
        <f>'Validation tests'!B84</f>
        <v>Fail</v>
      </c>
      <c r="B84" s="47"/>
      <c r="C84" s="8"/>
      <c r="D84" s="47"/>
      <c r="E84" s="48"/>
      <c r="F84" s="48"/>
      <c r="G84" s="88"/>
      <c r="H84" s="47"/>
      <c r="I84" s="47"/>
      <c r="J84" s="47"/>
      <c r="K84" s="71"/>
      <c r="L84" s="74"/>
      <c r="M84" s="47"/>
      <c r="N84" s="47"/>
      <c r="O84" s="47"/>
      <c r="P84" s="8"/>
      <c r="Q84" s="47"/>
      <c r="R84" s="71"/>
      <c r="S84" s="71"/>
      <c r="T84" s="49"/>
      <c r="U84" s="48"/>
      <c r="V84" s="48"/>
      <c r="W84" s="45"/>
      <c r="X84" s="45"/>
      <c r="Y84" s="48"/>
      <c r="Z84" s="48"/>
      <c r="AB84" s="114"/>
      <c r="AC84" s="72"/>
      <c r="AD84" s="8"/>
      <c r="AE84" s="47"/>
      <c r="AF84" s="8"/>
      <c r="AG84" s="8"/>
      <c r="AH84" s="8"/>
      <c r="AI84" s="71"/>
      <c r="AJ84" s="8"/>
      <c r="AK84" s="56"/>
      <c r="AL84" s="56"/>
      <c r="AM84" s="71"/>
      <c r="AN84" s="49"/>
      <c r="AO84" s="48"/>
      <c r="AP84" s="48"/>
      <c r="AQ84" s="48"/>
      <c r="AR84" s="48"/>
      <c r="AS84" s="48"/>
      <c r="AT84" s="72"/>
      <c r="AU84" s="49"/>
      <c r="AV84" s="48"/>
      <c r="AW84" s="48"/>
      <c r="AX84" s="48"/>
      <c r="AY84" s="48"/>
      <c r="AZ84" s="48"/>
      <c r="BA84" s="72"/>
      <c r="BB84" s="49"/>
      <c r="BC84" s="48"/>
      <c r="BD84" s="48"/>
      <c r="BE84" s="48"/>
      <c r="BF84" s="48"/>
      <c r="BG84" s="48"/>
      <c r="BH84" s="48"/>
      <c r="BI84" s="48"/>
      <c r="BJ84" s="48"/>
      <c r="BK84" s="48"/>
      <c r="BL84" s="48"/>
      <c r="BM84" s="48"/>
      <c r="BN84" s="72"/>
      <c r="BO84" s="49"/>
      <c r="BP84" s="48"/>
      <c r="BQ84" s="48"/>
      <c r="BR84" s="48"/>
      <c r="BS84" s="48"/>
      <c r="BT84" s="48"/>
      <c r="BU84" s="48"/>
      <c r="BV84" s="48"/>
      <c r="BW84" s="48"/>
      <c r="BX84" s="48"/>
      <c r="BY84" s="48"/>
      <c r="BZ84" s="48"/>
      <c r="CA84" s="114"/>
      <c r="CB84" s="72"/>
      <c r="CC84" s="53"/>
      <c r="CD84" s="54"/>
      <c r="CE84" s="54"/>
      <c r="CF84" s="54"/>
      <c r="CG84" s="54"/>
      <c r="CH84" s="54"/>
      <c r="CI84" s="72"/>
      <c r="CJ84" s="53"/>
      <c r="CK84" s="54"/>
      <c r="CL84" s="54"/>
      <c r="CM84" s="54"/>
      <c r="CN84" s="54"/>
      <c r="CO84" s="54"/>
      <c r="CP84" s="71"/>
      <c r="CQ84" s="71"/>
      <c r="CR84" s="34"/>
      <c r="CS84" s="9"/>
      <c r="CT84" s="9"/>
      <c r="CU84" s="9"/>
      <c r="CV84" s="9"/>
      <c r="CW84" s="9"/>
      <c r="CX84" s="9"/>
      <c r="CY84" s="72"/>
      <c r="CZ84" s="49"/>
      <c r="DA84" s="48"/>
      <c r="DB84" s="72"/>
      <c r="DC84" s="47"/>
      <c r="DD84" s="47"/>
      <c r="DE84" s="47"/>
      <c r="DF84" s="47"/>
      <c r="DG84" s="47"/>
      <c r="DH84" s="47"/>
      <c r="DI84" s="47"/>
      <c r="DJ84" s="47"/>
      <c r="DK84" s="47"/>
      <c r="DL84" s="47"/>
      <c r="DM84" s="71"/>
      <c r="DN84" s="71"/>
      <c r="DO84" s="49"/>
      <c r="DP84" s="48"/>
      <c r="DQ84" s="48"/>
      <c r="DR84" s="48"/>
      <c r="DS84" s="48"/>
      <c r="DT84" s="48"/>
      <c r="DU84" s="48"/>
      <c r="DV84" s="72"/>
      <c r="DW84" s="49"/>
      <c r="DX84" s="48"/>
      <c r="DY84" s="48"/>
      <c r="DZ84" s="48"/>
      <c r="EA84" s="48"/>
      <c r="EB84" s="48"/>
      <c r="EC84" s="48"/>
      <c r="ED84" s="72"/>
    </row>
    <row r="85" spans="1:134" x14ac:dyDescent="0.35">
      <c r="A85" s="52" t="str">
        <f>'Validation tests'!B85</f>
        <v>Fail</v>
      </c>
      <c r="B85" s="47"/>
      <c r="C85" s="8"/>
      <c r="D85" s="47"/>
      <c r="E85" s="48"/>
      <c r="F85" s="48"/>
      <c r="G85" s="88"/>
      <c r="H85" s="47"/>
      <c r="I85" s="47"/>
      <c r="J85" s="47"/>
      <c r="K85" s="71"/>
      <c r="L85" s="74"/>
      <c r="M85" s="47"/>
      <c r="N85" s="47"/>
      <c r="O85" s="47"/>
      <c r="P85" s="8"/>
      <c r="Q85" s="47"/>
      <c r="R85" s="71"/>
      <c r="S85" s="71"/>
      <c r="T85" s="49"/>
      <c r="U85" s="48"/>
      <c r="V85" s="48"/>
      <c r="W85" s="45"/>
      <c r="X85" s="45"/>
      <c r="Y85" s="48"/>
      <c r="Z85" s="48"/>
      <c r="AB85" s="114"/>
      <c r="AC85" s="72"/>
      <c r="AD85" s="8"/>
      <c r="AE85" s="47"/>
      <c r="AF85" s="8"/>
      <c r="AG85" s="8"/>
      <c r="AH85" s="8"/>
      <c r="AI85" s="71"/>
      <c r="AJ85" s="8"/>
      <c r="AK85" s="56"/>
      <c r="AL85" s="56"/>
      <c r="AM85" s="71"/>
      <c r="AN85" s="49"/>
      <c r="AO85" s="48"/>
      <c r="AP85" s="48"/>
      <c r="AQ85" s="48"/>
      <c r="AR85" s="48"/>
      <c r="AS85" s="48"/>
      <c r="AT85" s="72"/>
      <c r="AU85" s="49"/>
      <c r="AV85" s="48"/>
      <c r="AW85" s="48"/>
      <c r="AX85" s="48"/>
      <c r="AY85" s="48"/>
      <c r="AZ85" s="48"/>
      <c r="BA85" s="72"/>
      <c r="BB85" s="49"/>
      <c r="BC85" s="48"/>
      <c r="BD85" s="48"/>
      <c r="BE85" s="48"/>
      <c r="BF85" s="48"/>
      <c r="BG85" s="48"/>
      <c r="BH85" s="48"/>
      <c r="BI85" s="48"/>
      <c r="BJ85" s="48"/>
      <c r="BK85" s="48"/>
      <c r="BL85" s="48"/>
      <c r="BM85" s="48"/>
      <c r="BN85" s="72"/>
      <c r="BO85" s="49"/>
      <c r="BP85" s="48"/>
      <c r="BQ85" s="48"/>
      <c r="BR85" s="48"/>
      <c r="BS85" s="48"/>
      <c r="BT85" s="48"/>
      <c r="BU85" s="48"/>
      <c r="BV85" s="48"/>
      <c r="BW85" s="48"/>
      <c r="BX85" s="48"/>
      <c r="BY85" s="48"/>
      <c r="BZ85" s="48"/>
      <c r="CA85" s="114"/>
      <c r="CB85" s="72"/>
      <c r="CC85" s="53"/>
      <c r="CD85" s="54"/>
      <c r="CE85" s="54"/>
      <c r="CF85" s="54"/>
      <c r="CG85" s="54"/>
      <c r="CH85" s="54"/>
      <c r="CI85" s="72"/>
      <c r="CJ85" s="53"/>
      <c r="CK85" s="54"/>
      <c r="CL85" s="54"/>
      <c r="CM85" s="54"/>
      <c r="CN85" s="54"/>
      <c r="CO85" s="54"/>
      <c r="CP85" s="71"/>
      <c r="CQ85" s="71"/>
      <c r="CR85" s="34"/>
      <c r="CS85" s="9"/>
      <c r="CT85" s="9"/>
      <c r="CU85" s="9"/>
      <c r="CV85" s="9"/>
      <c r="CW85" s="9"/>
      <c r="CX85" s="9"/>
      <c r="CY85" s="72"/>
      <c r="CZ85" s="49"/>
      <c r="DA85" s="48"/>
      <c r="DB85" s="72"/>
      <c r="DC85" s="47"/>
      <c r="DD85" s="47"/>
      <c r="DE85" s="47"/>
      <c r="DF85" s="47"/>
      <c r="DG85" s="47"/>
      <c r="DH85" s="47"/>
      <c r="DI85" s="47"/>
      <c r="DJ85" s="47"/>
      <c r="DK85" s="47"/>
      <c r="DL85" s="47"/>
      <c r="DM85" s="71"/>
      <c r="DN85" s="71"/>
      <c r="DO85" s="49"/>
      <c r="DP85" s="48"/>
      <c r="DQ85" s="48"/>
      <c r="DR85" s="48"/>
      <c r="DS85" s="48"/>
      <c r="DT85" s="48"/>
      <c r="DU85" s="48"/>
      <c r="DV85" s="72"/>
      <c r="DW85" s="49"/>
      <c r="DX85" s="48"/>
      <c r="DY85" s="48"/>
      <c r="DZ85" s="48"/>
      <c r="EA85" s="48"/>
      <c r="EB85" s="48"/>
      <c r="EC85" s="48"/>
      <c r="ED85" s="72"/>
    </row>
    <row r="86" spans="1:134" x14ac:dyDescent="0.35">
      <c r="A86" s="52" t="str">
        <f>'Validation tests'!B86</f>
        <v>Fail</v>
      </c>
      <c r="B86" s="47"/>
      <c r="C86" s="8"/>
      <c r="D86" s="47"/>
      <c r="E86" s="48"/>
      <c r="F86" s="48"/>
      <c r="G86" s="88"/>
      <c r="H86" s="47"/>
      <c r="I86" s="47"/>
      <c r="J86" s="47"/>
      <c r="K86" s="71"/>
      <c r="L86" s="74"/>
      <c r="M86" s="47"/>
      <c r="N86" s="47"/>
      <c r="O86" s="47"/>
      <c r="P86" s="8"/>
      <c r="Q86" s="47"/>
      <c r="R86" s="71"/>
      <c r="S86" s="71"/>
      <c r="T86" s="49"/>
      <c r="U86" s="48"/>
      <c r="V86" s="48"/>
      <c r="W86" s="45"/>
      <c r="X86" s="45"/>
      <c r="Y86" s="48"/>
      <c r="Z86" s="48"/>
      <c r="AB86" s="114"/>
      <c r="AC86" s="72"/>
      <c r="AD86" s="8"/>
      <c r="AE86" s="47"/>
      <c r="AF86" s="8"/>
      <c r="AG86" s="8"/>
      <c r="AH86" s="8"/>
      <c r="AI86" s="71"/>
      <c r="AJ86" s="8"/>
      <c r="AK86" s="56"/>
      <c r="AL86" s="56"/>
      <c r="AM86" s="71"/>
      <c r="AN86" s="49"/>
      <c r="AO86" s="48"/>
      <c r="AP86" s="48"/>
      <c r="AQ86" s="48"/>
      <c r="AR86" s="48"/>
      <c r="AS86" s="48"/>
      <c r="AT86" s="72"/>
      <c r="AU86" s="49"/>
      <c r="AV86" s="48"/>
      <c r="AW86" s="48"/>
      <c r="AX86" s="48"/>
      <c r="AY86" s="48"/>
      <c r="AZ86" s="48"/>
      <c r="BA86" s="72"/>
      <c r="BB86" s="49"/>
      <c r="BC86" s="48"/>
      <c r="BD86" s="48"/>
      <c r="BE86" s="48"/>
      <c r="BF86" s="48"/>
      <c r="BG86" s="48"/>
      <c r="BH86" s="48"/>
      <c r="BI86" s="48"/>
      <c r="BJ86" s="48"/>
      <c r="BK86" s="48"/>
      <c r="BL86" s="48"/>
      <c r="BM86" s="48"/>
      <c r="BN86" s="72"/>
      <c r="BO86" s="49"/>
      <c r="BP86" s="48"/>
      <c r="BQ86" s="48"/>
      <c r="BR86" s="48"/>
      <c r="BS86" s="48"/>
      <c r="BT86" s="48"/>
      <c r="BU86" s="48"/>
      <c r="BV86" s="48"/>
      <c r="BW86" s="48"/>
      <c r="BX86" s="48"/>
      <c r="BY86" s="48"/>
      <c r="BZ86" s="48"/>
      <c r="CA86" s="114"/>
      <c r="CB86" s="72"/>
      <c r="CC86" s="53"/>
      <c r="CD86" s="54"/>
      <c r="CE86" s="54"/>
      <c r="CF86" s="54"/>
      <c r="CG86" s="54"/>
      <c r="CH86" s="54"/>
      <c r="CI86" s="72"/>
      <c r="CJ86" s="53"/>
      <c r="CK86" s="54"/>
      <c r="CL86" s="54"/>
      <c r="CM86" s="54"/>
      <c r="CN86" s="54"/>
      <c r="CO86" s="54"/>
      <c r="CP86" s="71"/>
      <c r="CQ86" s="71"/>
      <c r="CR86" s="34"/>
      <c r="CS86" s="9"/>
      <c r="CT86" s="9"/>
      <c r="CU86" s="9"/>
      <c r="CV86" s="9"/>
      <c r="CW86" s="9"/>
      <c r="CX86" s="9"/>
      <c r="CY86" s="72"/>
      <c r="CZ86" s="49"/>
      <c r="DA86" s="48"/>
      <c r="DB86" s="72"/>
      <c r="DC86" s="47"/>
      <c r="DD86" s="47"/>
      <c r="DE86" s="47"/>
      <c r="DF86" s="47"/>
      <c r="DG86" s="47"/>
      <c r="DH86" s="47"/>
      <c r="DI86" s="47"/>
      <c r="DJ86" s="47"/>
      <c r="DK86" s="47"/>
      <c r="DL86" s="47"/>
      <c r="DM86" s="71"/>
      <c r="DN86" s="71"/>
      <c r="DO86" s="49"/>
      <c r="DP86" s="48"/>
      <c r="DQ86" s="48"/>
      <c r="DR86" s="48"/>
      <c r="DS86" s="48"/>
      <c r="DT86" s="48"/>
      <c r="DU86" s="48"/>
      <c r="DV86" s="72"/>
      <c r="DW86" s="49"/>
      <c r="DX86" s="48"/>
      <c r="DY86" s="48"/>
      <c r="DZ86" s="48"/>
      <c r="EA86" s="48"/>
      <c r="EB86" s="48"/>
      <c r="EC86" s="48"/>
      <c r="ED86" s="72"/>
    </row>
    <row r="87" spans="1:134" x14ac:dyDescent="0.35">
      <c r="A87" s="52" t="str">
        <f>'Validation tests'!B87</f>
        <v>Fail</v>
      </c>
      <c r="B87" s="47"/>
      <c r="C87" s="8"/>
      <c r="D87" s="47"/>
      <c r="E87" s="48"/>
      <c r="F87" s="48"/>
      <c r="G87" s="88"/>
      <c r="H87" s="47"/>
      <c r="I87" s="47"/>
      <c r="J87" s="47"/>
      <c r="K87" s="71"/>
      <c r="L87" s="74"/>
      <c r="M87" s="47"/>
      <c r="N87" s="47"/>
      <c r="O87" s="47"/>
      <c r="P87" s="8"/>
      <c r="Q87" s="47"/>
      <c r="R87" s="71"/>
      <c r="S87" s="71"/>
      <c r="T87" s="49"/>
      <c r="U87" s="48"/>
      <c r="V87" s="48"/>
      <c r="W87" s="45"/>
      <c r="X87" s="45"/>
      <c r="Y87" s="48"/>
      <c r="Z87" s="48"/>
      <c r="AB87" s="114"/>
      <c r="AC87" s="72"/>
      <c r="AD87" s="8"/>
      <c r="AE87" s="47"/>
      <c r="AF87" s="8"/>
      <c r="AG87" s="8"/>
      <c r="AH87" s="8"/>
      <c r="AI87" s="71"/>
      <c r="AJ87" s="8"/>
      <c r="AK87" s="56"/>
      <c r="AL87" s="56"/>
      <c r="AM87" s="71"/>
      <c r="AN87" s="49"/>
      <c r="AO87" s="48"/>
      <c r="AP87" s="48"/>
      <c r="AQ87" s="48"/>
      <c r="AR87" s="48"/>
      <c r="AS87" s="48"/>
      <c r="AT87" s="72"/>
      <c r="AU87" s="49"/>
      <c r="AV87" s="48"/>
      <c r="AW87" s="48"/>
      <c r="AX87" s="48"/>
      <c r="AY87" s="48"/>
      <c r="AZ87" s="48"/>
      <c r="BA87" s="72"/>
      <c r="BB87" s="49"/>
      <c r="BC87" s="48"/>
      <c r="BD87" s="48"/>
      <c r="BE87" s="48"/>
      <c r="BF87" s="48"/>
      <c r="BG87" s="48"/>
      <c r="BH87" s="48"/>
      <c r="BI87" s="48"/>
      <c r="BJ87" s="48"/>
      <c r="BK87" s="48"/>
      <c r="BL87" s="48"/>
      <c r="BM87" s="48"/>
      <c r="BN87" s="72"/>
      <c r="BO87" s="49"/>
      <c r="BP87" s="48"/>
      <c r="BQ87" s="48"/>
      <c r="BR87" s="48"/>
      <c r="BS87" s="48"/>
      <c r="BT87" s="48"/>
      <c r="BU87" s="48"/>
      <c r="BV87" s="48"/>
      <c r="BW87" s="48"/>
      <c r="BX87" s="48"/>
      <c r="BY87" s="48"/>
      <c r="BZ87" s="48"/>
      <c r="CA87" s="114"/>
      <c r="CB87" s="72"/>
      <c r="CC87" s="53"/>
      <c r="CD87" s="54"/>
      <c r="CE87" s="54"/>
      <c r="CF87" s="54"/>
      <c r="CG87" s="54"/>
      <c r="CH87" s="54"/>
      <c r="CI87" s="72"/>
      <c r="CJ87" s="53"/>
      <c r="CK87" s="54"/>
      <c r="CL87" s="54"/>
      <c r="CM87" s="54"/>
      <c r="CN87" s="54"/>
      <c r="CO87" s="54"/>
      <c r="CP87" s="71"/>
      <c r="CQ87" s="71"/>
      <c r="CR87" s="34"/>
      <c r="CS87" s="9"/>
      <c r="CT87" s="9"/>
      <c r="CU87" s="9"/>
      <c r="CV87" s="9"/>
      <c r="CW87" s="9"/>
      <c r="CX87" s="9"/>
      <c r="CY87" s="72"/>
      <c r="CZ87" s="49"/>
      <c r="DA87" s="48"/>
      <c r="DB87" s="72"/>
      <c r="DC87" s="47"/>
      <c r="DD87" s="47"/>
      <c r="DE87" s="47"/>
      <c r="DF87" s="47"/>
      <c r="DG87" s="47"/>
      <c r="DH87" s="47"/>
      <c r="DI87" s="47"/>
      <c r="DJ87" s="47"/>
      <c r="DK87" s="47"/>
      <c r="DL87" s="47"/>
      <c r="DM87" s="71"/>
      <c r="DN87" s="71"/>
      <c r="DO87" s="49"/>
      <c r="DP87" s="48"/>
      <c r="DQ87" s="48"/>
      <c r="DR87" s="48"/>
      <c r="DS87" s="48"/>
      <c r="DT87" s="48"/>
      <c r="DU87" s="48"/>
      <c r="DV87" s="72"/>
      <c r="DW87" s="49"/>
      <c r="DX87" s="48"/>
      <c r="DY87" s="48"/>
      <c r="DZ87" s="48"/>
      <c r="EA87" s="48"/>
      <c r="EB87" s="48"/>
      <c r="EC87" s="48"/>
      <c r="ED87" s="72"/>
    </row>
    <row r="88" spans="1:134" x14ac:dyDescent="0.35">
      <c r="A88" s="52" t="str">
        <f>'Validation tests'!B88</f>
        <v>Fail</v>
      </c>
      <c r="B88" s="47"/>
      <c r="C88" s="8"/>
      <c r="D88" s="47"/>
      <c r="E88" s="48"/>
      <c r="F88" s="48"/>
      <c r="G88" s="88"/>
      <c r="H88" s="47"/>
      <c r="I88" s="47"/>
      <c r="J88" s="47"/>
      <c r="K88" s="71"/>
      <c r="L88" s="74"/>
      <c r="M88" s="47"/>
      <c r="N88" s="47"/>
      <c r="O88" s="47"/>
      <c r="P88" s="8"/>
      <c r="Q88" s="47"/>
      <c r="R88" s="71"/>
      <c r="S88" s="71"/>
      <c r="T88" s="49"/>
      <c r="U88" s="48"/>
      <c r="V88" s="48"/>
      <c r="W88" s="45"/>
      <c r="X88" s="45"/>
      <c r="Y88" s="48"/>
      <c r="Z88" s="48"/>
      <c r="AB88" s="114"/>
      <c r="AC88" s="72"/>
      <c r="AD88" s="8"/>
      <c r="AE88" s="47"/>
      <c r="AF88" s="8"/>
      <c r="AG88" s="8"/>
      <c r="AH88" s="8"/>
      <c r="AI88" s="71"/>
      <c r="AJ88" s="8"/>
      <c r="AK88" s="56"/>
      <c r="AL88" s="56"/>
      <c r="AM88" s="71"/>
      <c r="AN88" s="49"/>
      <c r="AO88" s="48"/>
      <c r="AP88" s="48"/>
      <c r="AQ88" s="48"/>
      <c r="AR88" s="48"/>
      <c r="AS88" s="48"/>
      <c r="AT88" s="72"/>
      <c r="AU88" s="49"/>
      <c r="AV88" s="48"/>
      <c r="AW88" s="48"/>
      <c r="AX88" s="48"/>
      <c r="AY88" s="48"/>
      <c r="AZ88" s="48"/>
      <c r="BA88" s="72"/>
      <c r="BB88" s="49"/>
      <c r="BC88" s="48"/>
      <c r="BD88" s="48"/>
      <c r="BE88" s="48"/>
      <c r="BF88" s="48"/>
      <c r="BG88" s="48"/>
      <c r="BH88" s="48"/>
      <c r="BI88" s="48"/>
      <c r="BJ88" s="48"/>
      <c r="BK88" s="48"/>
      <c r="BL88" s="48"/>
      <c r="BM88" s="48"/>
      <c r="BN88" s="72"/>
      <c r="BO88" s="49"/>
      <c r="BP88" s="48"/>
      <c r="BQ88" s="48"/>
      <c r="BR88" s="48"/>
      <c r="BS88" s="48"/>
      <c r="BT88" s="48"/>
      <c r="BU88" s="48"/>
      <c r="BV88" s="48"/>
      <c r="BW88" s="48"/>
      <c r="BX88" s="48"/>
      <c r="BY88" s="48"/>
      <c r="BZ88" s="48"/>
      <c r="CA88" s="114"/>
      <c r="CB88" s="72"/>
      <c r="CC88" s="53"/>
      <c r="CD88" s="54"/>
      <c r="CE88" s="54"/>
      <c r="CF88" s="54"/>
      <c r="CG88" s="54"/>
      <c r="CH88" s="54"/>
      <c r="CI88" s="72"/>
      <c r="CJ88" s="53"/>
      <c r="CK88" s="54"/>
      <c r="CL88" s="54"/>
      <c r="CM88" s="54"/>
      <c r="CN88" s="54"/>
      <c r="CO88" s="54"/>
      <c r="CP88" s="71"/>
      <c r="CQ88" s="71"/>
      <c r="CR88" s="34"/>
      <c r="CS88" s="9"/>
      <c r="CT88" s="9"/>
      <c r="CU88" s="9"/>
      <c r="CV88" s="9"/>
      <c r="CW88" s="9"/>
      <c r="CX88" s="9"/>
      <c r="CY88" s="72"/>
      <c r="CZ88" s="49"/>
      <c r="DA88" s="48"/>
      <c r="DB88" s="72"/>
      <c r="DC88" s="47"/>
      <c r="DD88" s="47"/>
      <c r="DE88" s="47"/>
      <c r="DF88" s="47"/>
      <c r="DG88" s="47"/>
      <c r="DH88" s="47"/>
      <c r="DI88" s="47"/>
      <c r="DJ88" s="47"/>
      <c r="DK88" s="47"/>
      <c r="DL88" s="47"/>
      <c r="DM88" s="71"/>
      <c r="DN88" s="71"/>
      <c r="DO88" s="49"/>
      <c r="DP88" s="48"/>
      <c r="DQ88" s="48"/>
      <c r="DR88" s="48"/>
      <c r="DS88" s="48"/>
      <c r="DT88" s="48"/>
      <c r="DU88" s="48"/>
      <c r="DV88" s="72"/>
      <c r="DW88" s="49"/>
      <c r="DX88" s="48"/>
      <c r="DY88" s="48"/>
      <c r="DZ88" s="48"/>
      <c r="EA88" s="48"/>
      <c r="EB88" s="48"/>
      <c r="EC88" s="48"/>
      <c r="ED88" s="72"/>
    </row>
    <row r="89" spans="1:134" x14ac:dyDescent="0.35">
      <c r="A89" s="52" t="str">
        <f>'Validation tests'!B89</f>
        <v>Fail</v>
      </c>
      <c r="B89" s="47"/>
      <c r="C89" s="8"/>
      <c r="D89" s="47"/>
      <c r="E89" s="48"/>
      <c r="F89" s="48"/>
      <c r="G89" s="88"/>
      <c r="H89" s="47"/>
      <c r="I89" s="47"/>
      <c r="J89" s="47"/>
      <c r="K89" s="71"/>
      <c r="L89" s="74"/>
      <c r="M89" s="47"/>
      <c r="N89" s="47"/>
      <c r="O89" s="47"/>
      <c r="P89" s="8"/>
      <c r="Q89" s="47"/>
      <c r="R89" s="71"/>
      <c r="S89" s="71"/>
      <c r="T89" s="49"/>
      <c r="U89" s="48"/>
      <c r="V89" s="48"/>
      <c r="W89" s="45"/>
      <c r="X89" s="45"/>
      <c r="Y89" s="48"/>
      <c r="Z89" s="48"/>
      <c r="AB89" s="114"/>
      <c r="AC89" s="72"/>
      <c r="AD89" s="8"/>
      <c r="AE89" s="47"/>
      <c r="AF89" s="8"/>
      <c r="AG89" s="8"/>
      <c r="AH89" s="8"/>
      <c r="AI89" s="71"/>
      <c r="AJ89" s="8"/>
      <c r="AK89" s="56"/>
      <c r="AL89" s="56"/>
      <c r="AM89" s="71"/>
      <c r="AN89" s="49"/>
      <c r="AO89" s="48"/>
      <c r="AP89" s="48"/>
      <c r="AQ89" s="48"/>
      <c r="AR89" s="48"/>
      <c r="AS89" s="48"/>
      <c r="AT89" s="72"/>
      <c r="AU89" s="49"/>
      <c r="AV89" s="48"/>
      <c r="AW89" s="48"/>
      <c r="AX89" s="48"/>
      <c r="AY89" s="48"/>
      <c r="AZ89" s="48"/>
      <c r="BA89" s="72"/>
      <c r="BB89" s="49"/>
      <c r="BC89" s="48"/>
      <c r="BD89" s="48"/>
      <c r="BE89" s="48"/>
      <c r="BF89" s="48"/>
      <c r="BG89" s="48"/>
      <c r="BH89" s="48"/>
      <c r="BI89" s="48"/>
      <c r="BJ89" s="48"/>
      <c r="BK89" s="48"/>
      <c r="BL89" s="48"/>
      <c r="BM89" s="48"/>
      <c r="BN89" s="72"/>
      <c r="BO89" s="49"/>
      <c r="BP89" s="48"/>
      <c r="BQ89" s="48"/>
      <c r="BR89" s="48"/>
      <c r="BS89" s="48"/>
      <c r="BT89" s="48"/>
      <c r="BU89" s="48"/>
      <c r="BV89" s="48"/>
      <c r="BW89" s="48"/>
      <c r="BX89" s="48"/>
      <c r="BY89" s="48"/>
      <c r="BZ89" s="48"/>
      <c r="CA89" s="114"/>
      <c r="CB89" s="72"/>
      <c r="CC89" s="53"/>
      <c r="CD89" s="54"/>
      <c r="CE89" s="54"/>
      <c r="CF89" s="54"/>
      <c r="CG89" s="54"/>
      <c r="CH89" s="54"/>
      <c r="CI89" s="72"/>
      <c r="CJ89" s="53"/>
      <c r="CK89" s="54"/>
      <c r="CL89" s="54"/>
      <c r="CM89" s="54"/>
      <c r="CN89" s="54"/>
      <c r="CO89" s="54"/>
      <c r="CP89" s="71"/>
      <c r="CQ89" s="71"/>
      <c r="CR89" s="34"/>
      <c r="CS89" s="9"/>
      <c r="CT89" s="9"/>
      <c r="CU89" s="9"/>
      <c r="CV89" s="9"/>
      <c r="CW89" s="9"/>
      <c r="CX89" s="9"/>
      <c r="CY89" s="72"/>
      <c r="CZ89" s="49"/>
      <c r="DA89" s="48"/>
      <c r="DB89" s="72"/>
      <c r="DC89" s="47"/>
      <c r="DD89" s="47"/>
      <c r="DE89" s="47"/>
      <c r="DF89" s="47"/>
      <c r="DG89" s="47"/>
      <c r="DH89" s="47"/>
      <c r="DI89" s="47"/>
      <c r="DJ89" s="47"/>
      <c r="DK89" s="47"/>
      <c r="DL89" s="47"/>
      <c r="DM89" s="71"/>
      <c r="DN89" s="71"/>
      <c r="DO89" s="49"/>
      <c r="DP89" s="48"/>
      <c r="DQ89" s="48"/>
      <c r="DR89" s="48"/>
      <c r="DS89" s="48"/>
      <c r="DT89" s="48"/>
      <c r="DU89" s="48"/>
      <c r="DV89" s="72"/>
      <c r="DW89" s="49"/>
      <c r="DX89" s="48"/>
      <c r="DY89" s="48"/>
      <c r="DZ89" s="48"/>
      <c r="EA89" s="48"/>
      <c r="EB89" s="48"/>
      <c r="EC89" s="48"/>
      <c r="ED89" s="72"/>
    </row>
    <row r="90" spans="1:134" x14ac:dyDescent="0.35">
      <c r="A90" s="52" t="str">
        <f>'Validation tests'!B90</f>
        <v>Fail</v>
      </c>
      <c r="B90" s="47"/>
      <c r="C90" s="8"/>
      <c r="D90" s="47"/>
      <c r="E90" s="48"/>
      <c r="F90" s="48"/>
      <c r="G90" s="88"/>
      <c r="H90" s="47"/>
      <c r="I90" s="47"/>
      <c r="J90" s="47"/>
      <c r="K90" s="71"/>
      <c r="L90" s="74"/>
      <c r="M90" s="47"/>
      <c r="N90" s="47"/>
      <c r="O90" s="47"/>
      <c r="P90" s="8"/>
      <c r="Q90" s="47"/>
      <c r="R90" s="71"/>
      <c r="S90" s="71"/>
      <c r="T90" s="49"/>
      <c r="U90" s="48"/>
      <c r="V90" s="48"/>
      <c r="W90" s="45"/>
      <c r="X90" s="45"/>
      <c r="Y90" s="48"/>
      <c r="Z90" s="48"/>
      <c r="AB90" s="114"/>
      <c r="AC90" s="72"/>
      <c r="AD90" s="8"/>
      <c r="AE90" s="47"/>
      <c r="AF90" s="8"/>
      <c r="AG90" s="8"/>
      <c r="AH90" s="8"/>
      <c r="AI90" s="71"/>
      <c r="AJ90" s="8"/>
      <c r="AK90" s="56"/>
      <c r="AL90" s="56"/>
      <c r="AM90" s="71"/>
      <c r="AN90" s="49"/>
      <c r="AO90" s="48"/>
      <c r="AP90" s="48"/>
      <c r="AQ90" s="48"/>
      <c r="AR90" s="48"/>
      <c r="AS90" s="48"/>
      <c r="AT90" s="72"/>
      <c r="AU90" s="49"/>
      <c r="AV90" s="48"/>
      <c r="AW90" s="48"/>
      <c r="AX90" s="48"/>
      <c r="AY90" s="48"/>
      <c r="AZ90" s="48"/>
      <c r="BA90" s="72"/>
      <c r="BB90" s="49"/>
      <c r="BC90" s="48"/>
      <c r="BD90" s="48"/>
      <c r="BE90" s="48"/>
      <c r="BF90" s="48"/>
      <c r="BG90" s="48"/>
      <c r="BH90" s="48"/>
      <c r="BI90" s="48"/>
      <c r="BJ90" s="48"/>
      <c r="BK90" s="48"/>
      <c r="BL90" s="48"/>
      <c r="BM90" s="48"/>
      <c r="BN90" s="72"/>
      <c r="BO90" s="49"/>
      <c r="BP90" s="48"/>
      <c r="BQ90" s="48"/>
      <c r="BR90" s="48"/>
      <c r="BS90" s="48"/>
      <c r="BT90" s="48"/>
      <c r="BU90" s="48"/>
      <c r="BV90" s="48"/>
      <c r="BW90" s="48"/>
      <c r="BX90" s="48"/>
      <c r="BY90" s="48"/>
      <c r="BZ90" s="48"/>
      <c r="CA90" s="114"/>
      <c r="CB90" s="72"/>
      <c r="CC90" s="53"/>
      <c r="CD90" s="54"/>
      <c r="CE90" s="54"/>
      <c r="CF90" s="54"/>
      <c r="CG90" s="54"/>
      <c r="CH90" s="54"/>
      <c r="CI90" s="72"/>
      <c r="CJ90" s="53"/>
      <c r="CK90" s="54"/>
      <c r="CL90" s="54"/>
      <c r="CM90" s="54"/>
      <c r="CN90" s="54"/>
      <c r="CO90" s="54"/>
      <c r="CP90" s="71"/>
      <c r="CQ90" s="71"/>
      <c r="CR90" s="34"/>
      <c r="CS90" s="9"/>
      <c r="CT90" s="9"/>
      <c r="CU90" s="9"/>
      <c r="CV90" s="9"/>
      <c r="CW90" s="9"/>
      <c r="CX90" s="9"/>
      <c r="CY90" s="72"/>
      <c r="CZ90" s="49"/>
      <c r="DA90" s="48"/>
      <c r="DB90" s="72"/>
      <c r="DC90" s="47"/>
      <c r="DD90" s="47"/>
      <c r="DE90" s="47"/>
      <c r="DF90" s="47"/>
      <c r="DG90" s="47"/>
      <c r="DH90" s="47"/>
      <c r="DI90" s="47"/>
      <c r="DJ90" s="47"/>
      <c r="DK90" s="47"/>
      <c r="DL90" s="47"/>
      <c r="DM90" s="71"/>
      <c r="DN90" s="71"/>
      <c r="DO90" s="49"/>
      <c r="DP90" s="48"/>
      <c r="DQ90" s="48"/>
      <c r="DR90" s="48"/>
      <c r="DS90" s="48"/>
      <c r="DT90" s="48"/>
      <c r="DU90" s="48"/>
      <c r="DV90" s="72"/>
      <c r="DW90" s="49"/>
      <c r="DX90" s="48"/>
      <c r="DY90" s="48"/>
      <c r="DZ90" s="48"/>
      <c r="EA90" s="48"/>
      <c r="EB90" s="48"/>
      <c r="EC90" s="48"/>
      <c r="ED90" s="72"/>
    </row>
    <row r="91" spans="1:134" x14ac:dyDescent="0.35">
      <c r="A91" s="52" t="str">
        <f>'Validation tests'!B91</f>
        <v>Fail</v>
      </c>
      <c r="B91" s="47"/>
      <c r="C91" s="8"/>
      <c r="D91" s="47"/>
      <c r="E91" s="48"/>
      <c r="F91" s="48"/>
      <c r="G91" s="88"/>
      <c r="H91" s="47"/>
      <c r="I91" s="47"/>
      <c r="J91" s="47"/>
      <c r="K91" s="71"/>
      <c r="L91" s="74"/>
      <c r="M91" s="47"/>
      <c r="N91" s="47"/>
      <c r="O91" s="47"/>
      <c r="P91" s="8"/>
      <c r="Q91" s="47"/>
      <c r="R91" s="71"/>
      <c r="S91" s="71"/>
      <c r="T91" s="49"/>
      <c r="U91" s="48"/>
      <c r="V91" s="48"/>
      <c r="W91" s="45"/>
      <c r="X91" s="45"/>
      <c r="Y91" s="48"/>
      <c r="Z91" s="48"/>
      <c r="AB91" s="114"/>
      <c r="AC91" s="72"/>
      <c r="AD91" s="8"/>
      <c r="AE91" s="47"/>
      <c r="AF91" s="8"/>
      <c r="AG91" s="8"/>
      <c r="AH91" s="8"/>
      <c r="AI91" s="71"/>
      <c r="AJ91" s="8"/>
      <c r="AK91" s="56"/>
      <c r="AL91" s="56"/>
      <c r="AM91" s="71"/>
      <c r="AN91" s="49"/>
      <c r="AO91" s="48"/>
      <c r="AP91" s="48"/>
      <c r="AQ91" s="48"/>
      <c r="AR91" s="48"/>
      <c r="AS91" s="48"/>
      <c r="AT91" s="72"/>
      <c r="AU91" s="49"/>
      <c r="AV91" s="48"/>
      <c r="AW91" s="48"/>
      <c r="AX91" s="48"/>
      <c r="AY91" s="48"/>
      <c r="AZ91" s="48"/>
      <c r="BA91" s="72"/>
      <c r="BB91" s="49"/>
      <c r="BC91" s="48"/>
      <c r="BD91" s="48"/>
      <c r="BE91" s="48"/>
      <c r="BF91" s="48"/>
      <c r="BG91" s="48"/>
      <c r="BH91" s="48"/>
      <c r="BI91" s="48"/>
      <c r="BJ91" s="48"/>
      <c r="BK91" s="48"/>
      <c r="BL91" s="48"/>
      <c r="BM91" s="48"/>
      <c r="BN91" s="72"/>
      <c r="BO91" s="49"/>
      <c r="BP91" s="48"/>
      <c r="BQ91" s="48"/>
      <c r="BR91" s="48"/>
      <c r="BS91" s="48"/>
      <c r="BT91" s="48"/>
      <c r="BU91" s="48"/>
      <c r="BV91" s="48"/>
      <c r="BW91" s="48"/>
      <c r="BX91" s="48"/>
      <c r="BY91" s="48"/>
      <c r="BZ91" s="48"/>
      <c r="CA91" s="114"/>
      <c r="CB91" s="72"/>
      <c r="CC91" s="53"/>
      <c r="CD91" s="54"/>
      <c r="CE91" s="54"/>
      <c r="CF91" s="54"/>
      <c r="CG91" s="54"/>
      <c r="CH91" s="54"/>
      <c r="CI91" s="72"/>
      <c r="CJ91" s="53"/>
      <c r="CK91" s="54"/>
      <c r="CL91" s="54"/>
      <c r="CM91" s="54"/>
      <c r="CN91" s="54"/>
      <c r="CO91" s="54"/>
      <c r="CP91" s="71"/>
      <c r="CQ91" s="71"/>
      <c r="CR91" s="34"/>
      <c r="CS91" s="9"/>
      <c r="CT91" s="9"/>
      <c r="CU91" s="9"/>
      <c r="CV91" s="9"/>
      <c r="CW91" s="9"/>
      <c r="CX91" s="9"/>
      <c r="CY91" s="72"/>
      <c r="CZ91" s="49"/>
      <c r="DA91" s="48"/>
      <c r="DB91" s="72"/>
      <c r="DC91" s="47"/>
      <c r="DD91" s="47"/>
      <c r="DE91" s="47"/>
      <c r="DF91" s="47"/>
      <c r="DG91" s="47"/>
      <c r="DH91" s="47"/>
      <c r="DI91" s="47"/>
      <c r="DJ91" s="47"/>
      <c r="DK91" s="47"/>
      <c r="DL91" s="47"/>
      <c r="DM91" s="71"/>
      <c r="DN91" s="71"/>
      <c r="DO91" s="49"/>
      <c r="DP91" s="48"/>
      <c r="DQ91" s="48"/>
      <c r="DR91" s="48"/>
      <c r="DS91" s="48"/>
      <c r="DT91" s="48"/>
      <c r="DU91" s="48"/>
      <c r="DV91" s="72"/>
      <c r="DW91" s="49"/>
      <c r="DX91" s="48"/>
      <c r="DY91" s="48"/>
      <c r="DZ91" s="48"/>
      <c r="EA91" s="48"/>
      <c r="EB91" s="48"/>
      <c r="EC91" s="48"/>
      <c r="ED91" s="72"/>
    </row>
    <row r="92" spans="1:134" x14ac:dyDescent="0.35">
      <c r="A92" s="52" t="str">
        <f>'Validation tests'!B92</f>
        <v>Fail</v>
      </c>
      <c r="B92" s="47"/>
      <c r="C92" s="8"/>
      <c r="D92" s="47"/>
      <c r="E92" s="48"/>
      <c r="F92" s="48"/>
      <c r="G92" s="88"/>
      <c r="H92" s="47"/>
      <c r="I92" s="47"/>
      <c r="J92" s="47"/>
      <c r="K92" s="71"/>
      <c r="L92" s="74"/>
      <c r="M92" s="47"/>
      <c r="N92" s="47"/>
      <c r="O92" s="47"/>
      <c r="P92" s="8"/>
      <c r="Q92" s="47"/>
      <c r="R92" s="71"/>
      <c r="S92" s="71"/>
      <c r="T92" s="49"/>
      <c r="U92" s="48"/>
      <c r="V92" s="48"/>
      <c r="W92" s="45"/>
      <c r="X92" s="45"/>
      <c r="Y92" s="48"/>
      <c r="Z92" s="48"/>
      <c r="AB92" s="114"/>
      <c r="AC92" s="72"/>
      <c r="AD92" s="8"/>
      <c r="AE92" s="47"/>
      <c r="AF92" s="8"/>
      <c r="AG92" s="8"/>
      <c r="AH92" s="8"/>
      <c r="AI92" s="71"/>
      <c r="AJ92" s="8"/>
      <c r="AK92" s="56"/>
      <c r="AL92" s="56"/>
      <c r="AM92" s="71"/>
      <c r="AN92" s="49"/>
      <c r="AO92" s="48"/>
      <c r="AP92" s="48"/>
      <c r="AQ92" s="48"/>
      <c r="AR92" s="48"/>
      <c r="AS92" s="48"/>
      <c r="AT92" s="72"/>
      <c r="AU92" s="49"/>
      <c r="AV92" s="48"/>
      <c r="AW92" s="48"/>
      <c r="AX92" s="48"/>
      <c r="AY92" s="48"/>
      <c r="AZ92" s="48"/>
      <c r="BA92" s="72"/>
      <c r="BB92" s="49"/>
      <c r="BC92" s="48"/>
      <c r="BD92" s="48"/>
      <c r="BE92" s="48"/>
      <c r="BF92" s="48"/>
      <c r="BG92" s="48"/>
      <c r="BH92" s="48"/>
      <c r="BI92" s="48"/>
      <c r="BJ92" s="48"/>
      <c r="BK92" s="48"/>
      <c r="BL92" s="48"/>
      <c r="BM92" s="48"/>
      <c r="BN92" s="72"/>
      <c r="BO92" s="49"/>
      <c r="BP92" s="48"/>
      <c r="BQ92" s="48"/>
      <c r="BR92" s="48"/>
      <c r="BS92" s="48"/>
      <c r="BT92" s="48"/>
      <c r="BU92" s="48"/>
      <c r="BV92" s="48"/>
      <c r="BW92" s="48"/>
      <c r="BX92" s="48"/>
      <c r="BY92" s="48"/>
      <c r="BZ92" s="48"/>
      <c r="CA92" s="114"/>
      <c r="CB92" s="72"/>
      <c r="CC92" s="53"/>
      <c r="CD92" s="54"/>
      <c r="CE92" s="54"/>
      <c r="CF92" s="54"/>
      <c r="CG92" s="54"/>
      <c r="CH92" s="54"/>
      <c r="CI92" s="72"/>
      <c r="CJ92" s="53"/>
      <c r="CK92" s="54"/>
      <c r="CL92" s="54"/>
      <c r="CM92" s="54"/>
      <c r="CN92" s="54"/>
      <c r="CO92" s="54"/>
      <c r="CP92" s="71"/>
      <c r="CQ92" s="71"/>
      <c r="CR92" s="34"/>
      <c r="CS92" s="9"/>
      <c r="CT92" s="9"/>
      <c r="CU92" s="9"/>
      <c r="CV92" s="9"/>
      <c r="CW92" s="9"/>
      <c r="CX92" s="9"/>
      <c r="CY92" s="72"/>
      <c r="CZ92" s="49"/>
      <c r="DA92" s="48"/>
      <c r="DB92" s="72"/>
      <c r="DC92" s="47"/>
      <c r="DD92" s="47"/>
      <c r="DE92" s="47"/>
      <c r="DF92" s="47"/>
      <c r="DG92" s="47"/>
      <c r="DH92" s="47"/>
      <c r="DI92" s="47"/>
      <c r="DJ92" s="47"/>
      <c r="DK92" s="47"/>
      <c r="DL92" s="47"/>
      <c r="DM92" s="71"/>
      <c r="DN92" s="71"/>
      <c r="DO92" s="49"/>
      <c r="DP92" s="48"/>
      <c r="DQ92" s="48"/>
      <c r="DR92" s="48"/>
      <c r="DS92" s="48"/>
      <c r="DT92" s="48"/>
      <c r="DU92" s="48"/>
      <c r="DV92" s="72"/>
      <c r="DW92" s="49"/>
      <c r="DX92" s="48"/>
      <c r="DY92" s="48"/>
      <c r="DZ92" s="48"/>
      <c r="EA92" s="48"/>
      <c r="EB92" s="48"/>
      <c r="EC92" s="48"/>
      <c r="ED92" s="72"/>
    </row>
    <row r="93" spans="1:134" x14ac:dyDescent="0.35">
      <c r="A93" s="52" t="str">
        <f>'Validation tests'!B93</f>
        <v>Fail</v>
      </c>
      <c r="B93" s="47"/>
      <c r="C93" s="8"/>
      <c r="D93" s="47"/>
      <c r="E93" s="48"/>
      <c r="F93" s="48"/>
      <c r="G93" s="88"/>
      <c r="H93" s="47"/>
      <c r="I93" s="47"/>
      <c r="J93" s="47"/>
      <c r="K93" s="71"/>
      <c r="L93" s="74"/>
      <c r="M93" s="47"/>
      <c r="N93" s="47"/>
      <c r="O93" s="47"/>
      <c r="P93" s="8"/>
      <c r="Q93" s="47"/>
      <c r="R93" s="71"/>
      <c r="S93" s="71"/>
      <c r="T93" s="49"/>
      <c r="U93" s="48"/>
      <c r="V93" s="48"/>
      <c r="W93" s="45"/>
      <c r="X93" s="45"/>
      <c r="Y93" s="48"/>
      <c r="Z93" s="48"/>
      <c r="AB93" s="114"/>
      <c r="AC93" s="72"/>
      <c r="AD93" s="8"/>
      <c r="AE93" s="47"/>
      <c r="AF93" s="8"/>
      <c r="AG93" s="8"/>
      <c r="AH93" s="8"/>
      <c r="AI93" s="71"/>
      <c r="AJ93" s="8"/>
      <c r="AK93" s="56"/>
      <c r="AL93" s="56"/>
      <c r="AM93" s="71"/>
      <c r="AN93" s="49"/>
      <c r="AO93" s="48"/>
      <c r="AP93" s="48"/>
      <c r="AQ93" s="48"/>
      <c r="AR93" s="48"/>
      <c r="AS93" s="48"/>
      <c r="AT93" s="72"/>
      <c r="AU93" s="49"/>
      <c r="AV93" s="48"/>
      <c r="AW93" s="48"/>
      <c r="AX93" s="48"/>
      <c r="AY93" s="48"/>
      <c r="AZ93" s="48"/>
      <c r="BA93" s="72"/>
      <c r="BB93" s="49"/>
      <c r="BC93" s="48"/>
      <c r="BD93" s="48"/>
      <c r="BE93" s="48"/>
      <c r="BF93" s="48"/>
      <c r="BG93" s="48"/>
      <c r="BH93" s="48"/>
      <c r="BI93" s="48"/>
      <c r="BJ93" s="48"/>
      <c r="BK93" s="48"/>
      <c r="BL93" s="48"/>
      <c r="BM93" s="48"/>
      <c r="BN93" s="72"/>
      <c r="BO93" s="49"/>
      <c r="BP93" s="48"/>
      <c r="BQ93" s="48"/>
      <c r="BR93" s="48"/>
      <c r="BS93" s="48"/>
      <c r="BT93" s="48"/>
      <c r="BU93" s="48"/>
      <c r="BV93" s="48"/>
      <c r="BW93" s="48"/>
      <c r="BX93" s="48"/>
      <c r="BY93" s="48"/>
      <c r="BZ93" s="48"/>
      <c r="CA93" s="114"/>
      <c r="CB93" s="72"/>
      <c r="CC93" s="53"/>
      <c r="CD93" s="54"/>
      <c r="CE93" s="54"/>
      <c r="CF93" s="54"/>
      <c r="CG93" s="54"/>
      <c r="CH93" s="54"/>
      <c r="CI93" s="72"/>
      <c r="CJ93" s="53"/>
      <c r="CK93" s="54"/>
      <c r="CL93" s="54"/>
      <c r="CM93" s="54"/>
      <c r="CN93" s="54"/>
      <c r="CO93" s="54"/>
      <c r="CP93" s="71"/>
      <c r="CQ93" s="71"/>
      <c r="CR93" s="34"/>
      <c r="CS93" s="9"/>
      <c r="CT93" s="9"/>
      <c r="CU93" s="9"/>
      <c r="CV93" s="9"/>
      <c r="CW93" s="9"/>
      <c r="CX93" s="9"/>
      <c r="CY93" s="72"/>
      <c r="CZ93" s="49"/>
      <c r="DA93" s="48"/>
      <c r="DB93" s="72"/>
      <c r="DC93" s="47"/>
      <c r="DD93" s="47"/>
      <c r="DE93" s="47"/>
      <c r="DF93" s="47"/>
      <c r="DG93" s="47"/>
      <c r="DH93" s="47"/>
      <c r="DI93" s="47"/>
      <c r="DJ93" s="47"/>
      <c r="DK93" s="47"/>
      <c r="DL93" s="47"/>
      <c r="DM93" s="71"/>
      <c r="DN93" s="71"/>
      <c r="DO93" s="49"/>
      <c r="DP93" s="48"/>
      <c r="DQ93" s="48"/>
      <c r="DR93" s="48"/>
      <c r="DS93" s="48"/>
      <c r="DT93" s="48"/>
      <c r="DU93" s="48"/>
      <c r="DV93" s="72"/>
      <c r="DW93" s="49"/>
      <c r="DX93" s="48"/>
      <c r="DY93" s="48"/>
      <c r="DZ93" s="48"/>
      <c r="EA93" s="48"/>
      <c r="EB93" s="48"/>
      <c r="EC93" s="48"/>
      <c r="ED93" s="72"/>
    </row>
    <row r="94" spans="1:134" x14ac:dyDescent="0.35">
      <c r="A94" s="52" t="str">
        <f>'Validation tests'!B94</f>
        <v>Fail</v>
      </c>
      <c r="B94" s="47"/>
      <c r="C94" s="8"/>
      <c r="D94" s="47"/>
      <c r="E94" s="48"/>
      <c r="F94" s="48"/>
      <c r="G94" s="88"/>
      <c r="H94" s="47"/>
      <c r="I94" s="47"/>
      <c r="J94" s="47"/>
      <c r="K94" s="71"/>
      <c r="L94" s="74"/>
      <c r="M94" s="47"/>
      <c r="N94" s="47"/>
      <c r="O94" s="47"/>
      <c r="P94" s="8"/>
      <c r="Q94" s="47"/>
      <c r="R94" s="71"/>
      <c r="S94" s="71"/>
      <c r="T94" s="49"/>
      <c r="U94" s="48"/>
      <c r="V94" s="48"/>
      <c r="W94" s="45"/>
      <c r="X94" s="45"/>
      <c r="Y94" s="48"/>
      <c r="Z94" s="48"/>
      <c r="AB94" s="114"/>
      <c r="AC94" s="72"/>
      <c r="AD94" s="8"/>
      <c r="AE94" s="47"/>
      <c r="AF94" s="8"/>
      <c r="AG94" s="8"/>
      <c r="AH94" s="8"/>
      <c r="AI94" s="71"/>
      <c r="AJ94" s="8"/>
      <c r="AK94" s="56"/>
      <c r="AL94" s="56"/>
      <c r="AM94" s="71"/>
      <c r="AN94" s="49"/>
      <c r="AO94" s="48"/>
      <c r="AP94" s="48"/>
      <c r="AQ94" s="48"/>
      <c r="AR94" s="48"/>
      <c r="AS94" s="48"/>
      <c r="AT94" s="72"/>
      <c r="AU94" s="49"/>
      <c r="AV94" s="48"/>
      <c r="AW94" s="48"/>
      <c r="AX94" s="48"/>
      <c r="AY94" s="48"/>
      <c r="AZ94" s="48"/>
      <c r="BA94" s="72"/>
      <c r="BB94" s="49"/>
      <c r="BC94" s="48"/>
      <c r="BD94" s="48"/>
      <c r="BE94" s="48"/>
      <c r="BF94" s="48"/>
      <c r="BG94" s="48"/>
      <c r="BH94" s="48"/>
      <c r="BI94" s="48"/>
      <c r="BJ94" s="48"/>
      <c r="BK94" s="48"/>
      <c r="BL94" s="48"/>
      <c r="BM94" s="48"/>
      <c r="BN94" s="72"/>
      <c r="BO94" s="49"/>
      <c r="BP94" s="48"/>
      <c r="BQ94" s="48"/>
      <c r="BR94" s="48"/>
      <c r="BS94" s="48"/>
      <c r="BT94" s="48"/>
      <c r="BU94" s="48"/>
      <c r="BV94" s="48"/>
      <c r="BW94" s="48"/>
      <c r="BX94" s="48"/>
      <c r="BY94" s="48"/>
      <c r="BZ94" s="48"/>
      <c r="CA94" s="114"/>
      <c r="CB94" s="72"/>
      <c r="CC94" s="53"/>
      <c r="CD94" s="54"/>
      <c r="CE94" s="54"/>
      <c r="CF94" s="54"/>
      <c r="CG94" s="54"/>
      <c r="CH94" s="54"/>
      <c r="CI94" s="72"/>
      <c r="CJ94" s="53"/>
      <c r="CK94" s="54"/>
      <c r="CL94" s="54"/>
      <c r="CM94" s="54"/>
      <c r="CN94" s="54"/>
      <c r="CO94" s="54"/>
      <c r="CP94" s="71"/>
      <c r="CQ94" s="71"/>
      <c r="CR94" s="34"/>
      <c r="CS94" s="9"/>
      <c r="CT94" s="9"/>
      <c r="CU94" s="9"/>
      <c r="CV94" s="9"/>
      <c r="CW94" s="9"/>
      <c r="CX94" s="9"/>
      <c r="CY94" s="72"/>
      <c r="CZ94" s="49"/>
      <c r="DA94" s="48"/>
      <c r="DB94" s="72"/>
      <c r="DC94" s="47"/>
      <c r="DD94" s="47"/>
      <c r="DE94" s="47"/>
      <c r="DF94" s="47"/>
      <c r="DG94" s="47"/>
      <c r="DH94" s="47"/>
      <c r="DI94" s="47"/>
      <c r="DJ94" s="47"/>
      <c r="DK94" s="47"/>
      <c r="DL94" s="47"/>
      <c r="DM94" s="71"/>
      <c r="DN94" s="71"/>
      <c r="DO94" s="49"/>
      <c r="DP94" s="48"/>
      <c r="DQ94" s="48"/>
      <c r="DR94" s="48"/>
      <c r="DS94" s="48"/>
      <c r="DT94" s="48"/>
      <c r="DU94" s="48"/>
      <c r="DV94" s="72"/>
      <c r="DW94" s="49"/>
      <c r="DX94" s="48"/>
      <c r="DY94" s="48"/>
      <c r="DZ94" s="48"/>
      <c r="EA94" s="48"/>
      <c r="EB94" s="48"/>
      <c r="EC94" s="48"/>
      <c r="ED94" s="72"/>
    </row>
    <row r="95" spans="1:134" x14ac:dyDescent="0.35">
      <c r="A95" s="52" t="str">
        <f>'Validation tests'!B95</f>
        <v>Fail</v>
      </c>
      <c r="B95" s="47"/>
      <c r="C95" s="8"/>
      <c r="D95" s="47"/>
      <c r="E95" s="48"/>
      <c r="F95" s="48"/>
      <c r="G95" s="88"/>
      <c r="H95" s="47"/>
      <c r="I95" s="47"/>
      <c r="J95" s="47"/>
      <c r="K95" s="71"/>
      <c r="L95" s="74"/>
      <c r="M95" s="47"/>
      <c r="N95" s="47"/>
      <c r="O95" s="47"/>
      <c r="P95" s="8"/>
      <c r="Q95" s="47"/>
      <c r="R95" s="71"/>
      <c r="S95" s="71"/>
      <c r="T95" s="49"/>
      <c r="U95" s="48"/>
      <c r="V95" s="48"/>
      <c r="W95" s="45"/>
      <c r="X95" s="45"/>
      <c r="Y95" s="48"/>
      <c r="Z95" s="48"/>
      <c r="AB95" s="114"/>
      <c r="AC95" s="72"/>
      <c r="AD95" s="8"/>
      <c r="AE95" s="47"/>
      <c r="AF95" s="8"/>
      <c r="AG95" s="8"/>
      <c r="AH95" s="8"/>
      <c r="AI95" s="71"/>
      <c r="AJ95" s="8"/>
      <c r="AK95" s="56"/>
      <c r="AL95" s="56"/>
      <c r="AM95" s="71"/>
      <c r="AN95" s="49"/>
      <c r="AO95" s="48"/>
      <c r="AP95" s="48"/>
      <c r="AQ95" s="48"/>
      <c r="AR95" s="48"/>
      <c r="AS95" s="48"/>
      <c r="AT95" s="72"/>
      <c r="AU95" s="49"/>
      <c r="AV95" s="48"/>
      <c r="AW95" s="48"/>
      <c r="AX95" s="48"/>
      <c r="AY95" s="48"/>
      <c r="AZ95" s="48"/>
      <c r="BA95" s="72"/>
      <c r="BB95" s="49"/>
      <c r="BC95" s="48"/>
      <c r="BD95" s="48"/>
      <c r="BE95" s="48"/>
      <c r="BF95" s="48"/>
      <c r="BG95" s="48"/>
      <c r="BH95" s="48"/>
      <c r="BI95" s="48"/>
      <c r="BJ95" s="48"/>
      <c r="BK95" s="48"/>
      <c r="BL95" s="48"/>
      <c r="BM95" s="48"/>
      <c r="BN95" s="72"/>
      <c r="BO95" s="49"/>
      <c r="BP95" s="48"/>
      <c r="BQ95" s="48"/>
      <c r="BR95" s="48"/>
      <c r="BS95" s="48"/>
      <c r="BT95" s="48"/>
      <c r="BU95" s="48"/>
      <c r="BV95" s="48"/>
      <c r="BW95" s="48"/>
      <c r="BX95" s="48"/>
      <c r="BY95" s="48"/>
      <c r="BZ95" s="48"/>
      <c r="CA95" s="114"/>
      <c r="CB95" s="72"/>
      <c r="CC95" s="53"/>
      <c r="CD95" s="54"/>
      <c r="CE95" s="54"/>
      <c r="CF95" s="54"/>
      <c r="CG95" s="54"/>
      <c r="CH95" s="54"/>
      <c r="CI95" s="72"/>
      <c r="CJ95" s="53"/>
      <c r="CK95" s="54"/>
      <c r="CL95" s="54"/>
      <c r="CM95" s="54"/>
      <c r="CN95" s="54"/>
      <c r="CO95" s="54"/>
      <c r="CP95" s="71"/>
      <c r="CQ95" s="71"/>
      <c r="CR95" s="34"/>
      <c r="CS95" s="9"/>
      <c r="CT95" s="9"/>
      <c r="CU95" s="9"/>
      <c r="CV95" s="9"/>
      <c r="CW95" s="9"/>
      <c r="CX95" s="9"/>
      <c r="CY95" s="72"/>
      <c r="CZ95" s="49"/>
      <c r="DA95" s="48"/>
      <c r="DB95" s="72"/>
      <c r="DC95" s="47"/>
      <c r="DD95" s="47"/>
      <c r="DE95" s="47"/>
      <c r="DF95" s="47"/>
      <c r="DG95" s="47"/>
      <c r="DH95" s="47"/>
      <c r="DI95" s="47"/>
      <c r="DJ95" s="47"/>
      <c r="DK95" s="47"/>
      <c r="DL95" s="47"/>
      <c r="DM95" s="71"/>
      <c r="DN95" s="71"/>
      <c r="DO95" s="49"/>
      <c r="DP95" s="48"/>
      <c r="DQ95" s="48"/>
      <c r="DR95" s="48"/>
      <c r="DS95" s="48"/>
      <c r="DT95" s="48"/>
      <c r="DU95" s="48"/>
      <c r="DV95" s="72"/>
      <c r="DW95" s="49"/>
      <c r="DX95" s="48"/>
      <c r="DY95" s="48"/>
      <c r="DZ95" s="48"/>
      <c r="EA95" s="48"/>
      <c r="EB95" s="48"/>
      <c r="EC95" s="48"/>
      <c r="ED95" s="72"/>
    </row>
    <row r="96" spans="1:134" x14ac:dyDescent="0.35">
      <c r="A96" s="52" t="str">
        <f>'Validation tests'!B96</f>
        <v>Fail</v>
      </c>
      <c r="B96" s="47"/>
      <c r="C96" s="8"/>
      <c r="D96" s="47"/>
      <c r="E96" s="48"/>
      <c r="F96" s="48"/>
      <c r="G96" s="88"/>
      <c r="H96" s="47"/>
      <c r="I96" s="47"/>
      <c r="J96" s="47"/>
      <c r="K96" s="71"/>
      <c r="L96" s="74"/>
      <c r="M96" s="47"/>
      <c r="N96" s="47"/>
      <c r="O96" s="47"/>
      <c r="P96" s="8"/>
      <c r="Q96" s="47"/>
      <c r="R96" s="71"/>
      <c r="S96" s="71"/>
      <c r="T96" s="49"/>
      <c r="U96" s="48"/>
      <c r="V96" s="48"/>
      <c r="W96" s="45"/>
      <c r="X96" s="45"/>
      <c r="Y96" s="48"/>
      <c r="Z96" s="48"/>
      <c r="AB96" s="114"/>
      <c r="AC96" s="72"/>
      <c r="AD96" s="8"/>
      <c r="AE96" s="47"/>
      <c r="AF96" s="8"/>
      <c r="AG96" s="8"/>
      <c r="AH96" s="8"/>
      <c r="AI96" s="71"/>
      <c r="AJ96" s="8"/>
      <c r="AK96" s="56"/>
      <c r="AL96" s="56"/>
      <c r="AM96" s="71"/>
      <c r="AN96" s="49"/>
      <c r="AO96" s="48"/>
      <c r="AP96" s="48"/>
      <c r="AQ96" s="48"/>
      <c r="AR96" s="48"/>
      <c r="AS96" s="48"/>
      <c r="AT96" s="72"/>
      <c r="AU96" s="49"/>
      <c r="AV96" s="48"/>
      <c r="AW96" s="48"/>
      <c r="AX96" s="48"/>
      <c r="AY96" s="48"/>
      <c r="AZ96" s="48"/>
      <c r="BA96" s="72"/>
      <c r="BB96" s="49"/>
      <c r="BC96" s="48"/>
      <c r="BD96" s="48"/>
      <c r="BE96" s="48"/>
      <c r="BF96" s="48"/>
      <c r="BG96" s="48"/>
      <c r="BH96" s="48"/>
      <c r="BI96" s="48"/>
      <c r="BJ96" s="48"/>
      <c r="BK96" s="48"/>
      <c r="BL96" s="48"/>
      <c r="BM96" s="48"/>
      <c r="BN96" s="72"/>
      <c r="BO96" s="49"/>
      <c r="BP96" s="48"/>
      <c r="BQ96" s="48"/>
      <c r="BR96" s="48"/>
      <c r="BS96" s="48"/>
      <c r="BT96" s="48"/>
      <c r="BU96" s="48"/>
      <c r="BV96" s="48"/>
      <c r="BW96" s="48"/>
      <c r="BX96" s="48"/>
      <c r="BY96" s="48"/>
      <c r="BZ96" s="48"/>
      <c r="CA96" s="114"/>
      <c r="CB96" s="72"/>
      <c r="CC96" s="53"/>
      <c r="CD96" s="54"/>
      <c r="CE96" s="54"/>
      <c r="CF96" s="54"/>
      <c r="CG96" s="54"/>
      <c r="CH96" s="54"/>
      <c r="CI96" s="72"/>
      <c r="CJ96" s="53"/>
      <c r="CK96" s="54"/>
      <c r="CL96" s="54"/>
      <c r="CM96" s="54"/>
      <c r="CN96" s="54"/>
      <c r="CO96" s="54"/>
      <c r="CP96" s="71"/>
      <c r="CQ96" s="71"/>
      <c r="CR96" s="34"/>
      <c r="CS96" s="9"/>
      <c r="CT96" s="9"/>
      <c r="CU96" s="9"/>
      <c r="CV96" s="9"/>
      <c r="CW96" s="9"/>
      <c r="CX96" s="9"/>
      <c r="CY96" s="72"/>
      <c r="CZ96" s="49"/>
      <c r="DA96" s="48"/>
      <c r="DB96" s="72"/>
      <c r="DC96" s="47"/>
      <c r="DD96" s="47"/>
      <c r="DE96" s="47"/>
      <c r="DF96" s="47"/>
      <c r="DG96" s="47"/>
      <c r="DH96" s="47"/>
      <c r="DI96" s="47"/>
      <c r="DJ96" s="47"/>
      <c r="DK96" s="47"/>
      <c r="DL96" s="47"/>
      <c r="DM96" s="71"/>
      <c r="DN96" s="71"/>
      <c r="DO96" s="49"/>
      <c r="DP96" s="48"/>
      <c r="DQ96" s="48"/>
      <c r="DR96" s="48"/>
      <c r="DS96" s="48"/>
      <c r="DT96" s="48"/>
      <c r="DU96" s="48"/>
      <c r="DV96" s="72"/>
      <c r="DW96" s="49"/>
      <c r="DX96" s="48"/>
      <c r="DY96" s="48"/>
      <c r="DZ96" s="48"/>
      <c r="EA96" s="48"/>
      <c r="EB96" s="48"/>
      <c r="EC96" s="48"/>
      <c r="ED96" s="72"/>
    </row>
    <row r="97" spans="1:134" x14ac:dyDescent="0.35">
      <c r="A97" s="52" t="str">
        <f>'Validation tests'!B97</f>
        <v>Fail</v>
      </c>
      <c r="B97" s="47"/>
      <c r="C97" s="8"/>
      <c r="D97" s="47"/>
      <c r="E97" s="48"/>
      <c r="F97" s="48"/>
      <c r="G97" s="88"/>
      <c r="H97" s="47"/>
      <c r="I97" s="47"/>
      <c r="J97" s="47"/>
      <c r="K97" s="71"/>
      <c r="L97" s="74"/>
      <c r="M97" s="47"/>
      <c r="N97" s="47"/>
      <c r="O97" s="47"/>
      <c r="P97" s="8"/>
      <c r="Q97" s="47"/>
      <c r="R97" s="71"/>
      <c r="S97" s="71"/>
      <c r="T97" s="49"/>
      <c r="U97" s="48"/>
      <c r="V97" s="48"/>
      <c r="W97" s="45"/>
      <c r="X97" s="45"/>
      <c r="Y97" s="48"/>
      <c r="Z97" s="48"/>
      <c r="AB97" s="114"/>
      <c r="AC97" s="72"/>
      <c r="AD97" s="8"/>
      <c r="AE97" s="47"/>
      <c r="AF97" s="8"/>
      <c r="AG97" s="8"/>
      <c r="AH97" s="8"/>
      <c r="AI97" s="71"/>
      <c r="AJ97" s="8"/>
      <c r="AK97" s="56"/>
      <c r="AL97" s="56"/>
      <c r="AM97" s="71"/>
      <c r="AN97" s="49"/>
      <c r="AO97" s="48"/>
      <c r="AP97" s="48"/>
      <c r="AQ97" s="48"/>
      <c r="AR97" s="48"/>
      <c r="AS97" s="48"/>
      <c r="AT97" s="72"/>
      <c r="AU97" s="49"/>
      <c r="AV97" s="48"/>
      <c r="AW97" s="48"/>
      <c r="AX97" s="48"/>
      <c r="AY97" s="48"/>
      <c r="AZ97" s="48"/>
      <c r="BA97" s="72"/>
      <c r="BB97" s="49"/>
      <c r="BC97" s="48"/>
      <c r="BD97" s="48"/>
      <c r="BE97" s="48"/>
      <c r="BF97" s="48"/>
      <c r="BG97" s="48"/>
      <c r="BH97" s="48"/>
      <c r="BI97" s="48"/>
      <c r="BJ97" s="48"/>
      <c r="BK97" s="48"/>
      <c r="BL97" s="48"/>
      <c r="BM97" s="48"/>
      <c r="BN97" s="72"/>
      <c r="BO97" s="49"/>
      <c r="BP97" s="48"/>
      <c r="BQ97" s="48"/>
      <c r="BR97" s="48"/>
      <c r="BS97" s="48"/>
      <c r="BT97" s="48"/>
      <c r="BU97" s="48"/>
      <c r="BV97" s="48"/>
      <c r="BW97" s="48"/>
      <c r="BX97" s="48"/>
      <c r="BY97" s="48"/>
      <c r="BZ97" s="48"/>
      <c r="CA97" s="114"/>
      <c r="CB97" s="72"/>
      <c r="CC97" s="53"/>
      <c r="CD97" s="54"/>
      <c r="CE97" s="54"/>
      <c r="CF97" s="54"/>
      <c r="CG97" s="54"/>
      <c r="CH97" s="54"/>
      <c r="CI97" s="72"/>
      <c r="CJ97" s="53"/>
      <c r="CK97" s="54"/>
      <c r="CL97" s="54"/>
      <c r="CM97" s="54"/>
      <c r="CN97" s="54"/>
      <c r="CO97" s="54"/>
      <c r="CP97" s="71"/>
      <c r="CQ97" s="71"/>
      <c r="CR97" s="34"/>
      <c r="CS97" s="9"/>
      <c r="CT97" s="9"/>
      <c r="CU97" s="9"/>
      <c r="CV97" s="9"/>
      <c r="CW97" s="9"/>
      <c r="CX97" s="9"/>
      <c r="CY97" s="72"/>
      <c r="CZ97" s="49"/>
      <c r="DA97" s="48"/>
      <c r="DB97" s="72"/>
      <c r="DC97" s="47"/>
      <c r="DD97" s="47"/>
      <c r="DE97" s="47"/>
      <c r="DF97" s="47"/>
      <c r="DG97" s="47"/>
      <c r="DH97" s="47"/>
      <c r="DI97" s="47"/>
      <c r="DJ97" s="47"/>
      <c r="DK97" s="47"/>
      <c r="DL97" s="47"/>
      <c r="DM97" s="71"/>
      <c r="DN97" s="71"/>
      <c r="DO97" s="49"/>
      <c r="DP97" s="48"/>
      <c r="DQ97" s="48"/>
      <c r="DR97" s="48"/>
      <c r="DS97" s="48"/>
      <c r="DT97" s="48"/>
      <c r="DU97" s="48"/>
      <c r="DV97" s="72"/>
      <c r="DW97" s="49"/>
      <c r="DX97" s="48"/>
      <c r="DY97" s="48"/>
      <c r="DZ97" s="48"/>
      <c r="EA97" s="48"/>
      <c r="EB97" s="48"/>
      <c r="EC97" s="48"/>
      <c r="ED97" s="72"/>
    </row>
    <row r="98" spans="1:134" x14ac:dyDescent="0.35">
      <c r="A98" s="52" t="str">
        <f>'Validation tests'!B98</f>
        <v>Fail</v>
      </c>
      <c r="B98" s="47"/>
      <c r="C98" s="8"/>
      <c r="D98" s="47"/>
      <c r="E98" s="48"/>
      <c r="F98" s="48"/>
      <c r="G98" s="88"/>
      <c r="H98" s="47"/>
      <c r="I98" s="47"/>
      <c r="J98" s="47"/>
      <c r="K98" s="71"/>
      <c r="L98" s="74"/>
      <c r="M98" s="47"/>
      <c r="N98" s="47"/>
      <c r="O98" s="47"/>
      <c r="P98" s="8"/>
      <c r="Q98" s="47"/>
      <c r="R98" s="71"/>
      <c r="S98" s="71"/>
      <c r="T98" s="49"/>
      <c r="U98" s="48"/>
      <c r="V98" s="48"/>
      <c r="W98" s="45"/>
      <c r="X98" s="45"/>
      <c r="Y98" s="48"/>
      <c r="Z98" s="48"/>
      <c r="AB98" s="114"/>
      <c r="AC98" s="72"/>
      <c r="AD98" s="8"/>
      <c r="AE98" s="47"/>
      <c r="AF98" s="8"/>
      <c r="AG98" s="8"/>
      <c r="AH98" s="8"/>
      <c r="AI98" s="71"/>
      <c r="AJ98" s="8"/>
      <c r="AK98" s="56"/>
      <c r="AL98" s="56"/>
      <c r="AM98" s="71"/>
      <c r="AN98" s="49"/>
      <c r="AO98" s="48"/>
      <c r="AP98" s="48"/>
      <c r="AQ98" s="48"/>
      <c r="AR98" s="48"/>
      <c r="AS98" s="48"/>
      <c r="AT98" s="72"/>
      <c r="AU98" s="49"/>
      <c r="AV98" s="48"/>
      <c r="AW98" s="48"/>
      <c r="AX98" s="48"/>
      <c r="AY98" s="48"/>
      <c r="AZ98" s="48"/>
      <c r="BA98" s="72"/>
      <c r="BB98" s="49"/>
      <c r="BC98" s="48"/>
      <c r="BD98" s="48"/>
      <c r="BE98" s="48"/>
      <c r="BF98" s="48"/>
      <c r="BG98" s="48"/>
      <c r="BH98" s="48"/>
      <c r="BI98" s="48"/>
      <c r="BJ98" s="48"/>
      <c r="BK98" s="48"/>
      <c r="BL98" s="48"/>
      <c r="BM98" s="48"/>
      <c r="BN98" s="72"/>
      <c r="BO98" s="49"/>
      <c r="BP98" s="48"/>
      <c r="BQ98" s="48"/>
      <c r="BR98" s="48"/>
      <c r="BS98" s="48"/>
      <c r="BT98" s="48"/>
      <c r="BU98" s="48"/>
      <c r="BV98" s="48"/>
      <c r="BW98" s="48"/>
      <c r="BX98" s="48"/>
      <c r="BY98" s="48"/>
      <c r="BZ98" s="48"/>
      <c r="CA98" s="114"/>
      <c r="CB98" s="72"/>
      <c r="CC98" s="53"/>
      <c r="CD98" s="54"/>
      <c r="CE98" s="54"/>
      <c r="CF98" s="54"/>
      <c r="CG98" s="54"/>
      <c r="CH98" s="54"/>
      <c r="CI98" s="72"/>
      <c r="CJ98" s="53"/>
      <c r="CK98" s="54"/>
      <c r="CL98" s="54"/>
      <c r="CM98" s="54"/>
      <c r="CN98" s="54"/>
      <c r="CO98" s="54"/>
      <c r="CP98" s="71"/>
      <c r="CQ98" s="71"/>
      <c r="CR98" s="34"/>
      <c r="CS98" s="9"/>
      <c r="CT98" s="9"/>
      <c r="CU98" s="9"/>
      <c r="CV98" s="9"/>
      <c r="CW98" s="9"/>
      <c r="CX98" s="9"/>
      <c r="CY98" s="72"/>
      <c r="CZ98" s="49"/>
      <c r="DA98" s="48"/>
      <c r="DB98" s="72"/>
      <c r="DC98" s="47"/>
      <c r="DD98" s="47"/>
      <c r="DE98" s="47"/>
      <c r="DF98" s="47"/>
      <c r="DG98" s="47"/>
      <c r="DH98" s="47"/>
      <c r="DI98" s="47"/>
      <c r="DJ98" s="47"/>
      <c r="DK98" s="47"/>
      <c r="DL98" s="47"/>
      <c r="DM98" s="71"/>
      <c r="DN98" s="71"/>
      <c r="DO98" s="49"/>
      <c r="DP98" s="48"/>
      <c r="DQ98" s="48"/>
      <c r="DR98" s="48"/>
      <c r="DS98" s="48"/>
      <c r="DT98" s="48"/>
      <c r="DU98" s="48"/>
      <c r="DV98" s="72"/>
      <c r="DW98" s="49"/>
      <c r="DX98" s="48"/>
      <c r="DY98" s="48"/>
      <c r="DZ98" s="48"/>
      <c r="EA98" s="48"/>
      <c r="EB98" s="48"/>
      <c r="EC98" s="48"/>
      <c r="ED98" s="72"/>
    </row>
    <row r="99" spans="1:134" x14ac:dyDescent="0.35">
      <c r="A99" s="52" t="str">
        <f>'Validation tests'!B99</f>
        <v>Fail</v>
      </c>
      <c r="B99" s="47"/>
      <c r="C99" s="8"/>
      <c r="D99" s="47"/>
      <c r="E99" s="48"/>
      <c r="F99" s="48"/>
      <c r="G99" s="88"/>
      <c r="H99" s="47"/>
      <c r="I99" s="47"/>
      <c r="J99" s="47"/>
      <c r="K99" s="71"/>
      <c r="L99" s="74"/>
      <c r="M99" s="47"/>
      <c r="N99" s="47"/>
      <c r="O99" s="47"/>
      <c r="P99" s="8"/>
      <c r="Q99" s="47"/>
      <c r="R99" s="71"/>
      <c r="S99" s="71"/>
      <c r="T99" s="49"/>
      <c r="U99" s="48"/>
      <c r="V99" s="48"/>
      <c r="W99" s="45"/>
      <c r="X99" s="45"/>
      <c r="Y99" s="48"/>
      <c r="Z99" s="48"/>
      <c r="AB99" s="114"/>
      <c r="AC99" s="72"/>
      <c r="AD99" s="8"/>
      <c r="AE99" s="47"/>
      <c r="AF99" s="8"/>
      <c r="AG99" s="8"/>
      <c r="AH99" s="8"/>
      <c r="AI99" s="71"/>
      <c r="AJ99" s="8"/>
      <c r="AK99" s="56"/>
      <c r="AL99" s="56"/>
      <c r="AM99" s="71"/>
      <c r="AN99" s="49"/>
      <c r="AO99" s="48"/>
      <c r="AP99" s="48"/>
      <c r="AQ99" s="48"/>
      <c r="AR99" s="48"/>
      <c r="AS99" s="48"/>
      <c r="AT99" s="72"/>
      <c r="AU99" s="49"/>
      <c r="AV99" s="48"/>
      <c r="AW99" s="48"/>
      <c r="AX99" s="48"/>
      <c r="AY99" s="48"/>
      <c r="AZ99" s="48"/>
      <c r="BA99" s="72"/>
      <c r="BB99" s="49"/>
      <c r="BC99" s="48"/>
      <c r="BD99" s="48"/>
      <c r="BE99" s="48"/>
      <c r="BF99" s="48"/>
      <c r="BG99" s="48"/>
      <c r="BH99" s="48"/>
      <c r="BI99" s="48"/>
      <c r="BJ99" s="48"/>
      <c r="BK99" s="48"/>
      <c r="BL99" s="48"/>
      <c r="BM99" s="48"/>
      <c r="BN99" s="72"/>
      <c r="BO99" s="49"/>
      <c r="BP99" s="48"/>
      <c r="BQ99" s="48"/>
      <c r="BR99" s="48"/>
      <c r="BS99" s="48"/>
      <c r="BT99" s="48"/>
      <c r="BU99" s="48"/>
      <c r="BV99" s="48"/>
      <c r="BW99" s="48"/>
      <c r="BX99" s="48"/>
      <c r="BY99" s="48"/>
      <c r="BZ99" s="48"/>
      <c r="CA99" s="114"/>
      <c r="CB99" s="72"/>
      <c r="CC99" s="53"/>
      <c r="CD99" s="54"/>
      <c r="CE99" s="54"/>
      <c r="CF99" s="54"/>
      <c r="CG99" s="54"/>
      <c r="CH99" s="54"/>
      <c r="CI99" s="72"/>
      <c r="CJ99" s="53"/>
      <c r="CK99" s="54"/>
      <c r="CL99" s="54"/>
      <c r="CM99" s="54"/>
      <c r="CN99" s="54"/>
      <c r="CO99" s="54"/>
      <c r="CP99" s="71"/>
      <c r="CQ99" s="71"/>
      <c r="CR99" s="34"/>
      <c r="CS99" s="9"/>
      <c r="CT99" s="9"/>
      <c r="CU99" s="9"/>
      <c r="CV99" s="9"/>
      <c r="CW99" s="9"/>
      <c r="CX99" s="9"/>
      <c r="CY99" s="72"/>
      <c r="CZ99" s="49"/>
      <c r="DA99" s="48"/>
      <c r="DB99" s="72"/>
      <c r="DC99" s="47"/>
      <c r="DD99" s="47"/>
      <c r="DE99" s="47"/>
      <c r="DF99" s="47"/>
      <c r="DG99" s="47"/>
      <c r="DH99" s="47"/>
      <c r="DI99" s="47"/>
      <c r="DJ99" s="47"/>
      <c r="DK99" s="47"/>
      <c r="DL99" s="47"/>
      <c r="DM99" s="71"/>
      <c r="DN99" s="71"/>
      <c r="DO99" s="49"/>
      <c r="DP99" s="48"/>
      <c r="DQ99" s="48"/>
      <c r="DR99" s="48"/>
      <c r="DS99" s="48"/>
      <c r="DT99" s="48"/>
      <c r="DU99" s="48"/>
      <c r="DV99" s="72"/>
      <c r="DW99" s="49"/>
      <c r="DX99" s="48"/>
      <c r="DY99" s="48"/>
      <c r="DZ99" s="48"/>
      <c r="EA99" s="48"/>
      <c r="EB99" s="48"/>
      <c r="EC99" s="48"/>
      <c r="ED99" s="72"/>
    </row>
    <row r="100" spans="1:134" x14ac:dyDescent="0.35">
      <c r="A100" s="52" t="str">
        <f>'Validation tests'!B100</f>
        <v>Fail</v>
      </c>
      <c r="B100" s="47"/>
      <c r="C100" s="8"/>
      <c r="D100" s="47"/>
      <c r="E100" s="48"/>
      <c r="F100" s="48"/>
      <c r="G100" s="88"/>
      <c r="H100" s="47"/>
      <c r="I100" s="47"/>
      <c r="J100" s="47"/>
      <c r="K100" s="71"/>
      <c r="L100" s="74"/>
      <c r="M100" s="47"/>
      <c r="N100" s="47"/>
      <c r="O100" s="47"/>
      <c r="P100" s="8"/>
      <c r="Q100" s="47"/>
      <c r="R100" s="71"/>
      <c r="S100" s="71"/>
      <c r="T100" s="49"/>
      <c r="U100" s="48"/>
      <c r="V100" s="48"/>
      <c r="W100" s="45"/>
      <c r="X100" s="45"/>
      <c r="Y100" s="48"/>
      <c r="Z100" s="48"/>
      <c r="AB100" s="114"/>
      <c r="AC100" s="72"/>
      <c r="AD100" s="8"/>
      <c r="AE100" s="47"/>
      <c r="AF100" s="8"/>
      <c r="AG100" s="8"/>
      <c r="AH100" s="8"/>
      <c r="AI100" s="71"/>
      <c r="AJ100" s="8"/>
      <c r="AK100" s="56"/>
      <c r="AL100" s="56"/>
      <c r="AM100" s="71"/>
      <c r="AN100" s="49"/>
      <c r="AO100" s="48"/>
      <c r="AP100" s="48"/>
      <c r="AQ100" s="48"/>
      <c r="AR100" s="48"/>
      <c r="AS100" s="48"/>
      <c r="AT100" s="72"/>
      <c r="AU100" s="49"/>
      <c r="AV100" s="48"/>
      <c r="AW100" s="48"/>
      <c r="AX100" s="48"/>
      <c r="AY100" s="48"/>
      <c r="AZ100" s="48"/>
      <c r="BA100" s="72"/>
      <c r="BB100" s="49"/>
      <c r="BC100" s="48"/>
      <c r="BD100" s="48"/>
      <c r="BE100" s="48"/>
      <c r="BF100" s="48"/>
      <c r="BG100" s="48"/>
      <c r="BH100" s="48"/>
      <c r="BI100" s="48"/>
      <c r="BJ100" s="48"/>
      <c r="BK100" s="48"/>
      <c r="BL100" s="48"/>
      <c r="BM100" s="48"/>
      <c r="BN100" s="72"/>
      <c r="BO100" s="49"/>
      <c r="BP100" s="48"/>
      <c r="BQ100" s="48"/>
      <c r="BR100" s="48"/>
      <c r="BS100" s="48"/>
      <c r="BT100" s="48"/>
      <c r="BU100" s="48"/>
      <c r="BV100" s="48"/>
      <c r="BW100" s="48"/>
      <c r="BX100" s="48"/>
      <c r="BY100" s="48"/>
      <c r="BZ100" s="48"/>
      <c r="CA100" s="114"/>
      <c r="CB100" s="72"/>
      <c r="CC100" s="53"/>
      <c r="CD100" s="54"/>
      <c r="CE100" s="54"/>
      <c r="CF100" s="54"/>
      <c r="CG100" s="54"/>
      <c r="CH100" s="54"/>
      <c r="CI100" s="72"/>
      <c r="CJ100" s="53"/>
      <c r="CK100" s="54"/>
      <c r="CL100" s="54"/>
      <c r="CM100" s="54"/>
      <c r="CN100" s="54"/>
      <c r="CO100" s="54"/>
      <c r="CP100" s="71"/>
      <c r="CQ100" s="71"/>
      <c r="CR100" s="34"/>
      <c r="CS100" s="9"/>
      <c r="CT100" s="9"/>
      <c r="CU100" s="9"/>
      <c r="CV100" s="9"/>
      <c r="CW100" s="9"/>
      <c r="CX100" s="9"/>
      <c r="CY100" s="72"/>
      <c r="CZ100" s="49"/>
      <c r="DA100" s="48"/>
      <c r="DB100" s="72"/>
      <c r="DC100" s="47"/>
      <c r="DD100" s="47"/>
      <c r="DE100" s="47"/>
      <c r="DF100" s="47"/>
      <c r="DG100" s="47"/>
      <c r="DH100" s="47"/>
      <c r="DI100" s="47"/>
      <c r="DJ100" s="47"/>
      <c r="DK100" s="47"/>
      <c r="DL100" s="47"/>
      <c r="DM100" s="71"/>
      <c r="DN100" s="71"/>
      <c r="DO100" s="49"/>
      <c r="DP100" s="48"/>
      <c r="DQ100" s="48"/>
      <c r="DR100" s="48"/>
      <c r="DS100" s="48"/>
      <c r="DT100" s="48"/>
      <c r="DU100" s="48"/>
      <c r="DV100" s="72"/>
      <c r="DW100" s="49"/>
      <c r="DX100" s="48"/>
      <c r="DY100" s="48"/>
      <c r="DZ100" s="48"/>
      <c r="EA100" s="48"/>
      <c r="EB100" s="48"/>
      <c r="EC100" s="48"/>
      <c r="ED100" s="72"/>
    </row>
    <row r="101" spans="1:134" x14ac:dyDescent="0.35">
      <c r="A101" s="52" t="str">
        <f>'Validation tests'!B101</f>
        <v>Fail</v>
      </c>
      <c r="B101" s="47"/>
      <c r="C101" s="8"/>
      <c r="D101" s="47"/>
      <c r="E101" s="47"/>
      <c r="F101" s="48"/>
      <c r="G101" s="88"/>
      <c r="H101" s="47"/>
      <c r="I101" s="47"/>
      <c r="J101" s="47"/>
      <c r="K101" s="71"/>
      <c r="L101" s="74"/>
      <c r="M101" s="47"/>
      <c r="N101" s="47"/>
      <c r="O101" s="47"/>
      <c r="P101" s="8"/>
      <c r="Q101" s="47"/>
      <c r="R101" s="71"/>
      <c r="S101" s="72"/>
      <c r="T101" s="49"/>
      <c r="U101" s="48"/>
      <c r="V101" s="48"/>
      <c r="W101" s="45"/>
      <c r="X101" s="45"/>
      <c r="Y101" s="48"/>
      <c r="Z101" s="48"/>
      <c r="AB101" s="114"/>
      <c r="AC101" s="72"/>
      <c r="AD101" s="8"/>
      <c r="AE101" s="47"/>
      <c r="AF101" s="8"/>
      <c r="AG101" s="8"/>
      <c r="AH101" s="8"/>
      <c r="AI101" s="71"/>
      <c r="AJ101" s="8"/>
      <c r="AK101" s="56"/>
      <c r="AL101" s="56"/>
      <c r="AM101" s="71"/>
      <c r="AN101" s="49"/>
      <c r="AO101" s="48"/>
      <c r="AP101" s="48"/>
      <c r="AQ101" s="48"/>
      <c r="AR101" s="48"/>
      <c r="AS101" s="48"/>
      <c r="AT101" s="72"/>
      <c r="AU101" s="49"/>
      <c r="AV101" s="48"/>
      <c r="AW101" s="48"/>
      <c r="AX101" s="48"/>
      <c r="AY101" s="48"/>
      <c r="AZ101" s="48"/>
      <c r="BA101" s="72"/>
      <c r="BB101" s="49"/>
      <c r="BC101" s="48"/>
      <c r="BD101" s="48"/>
      <c r="BE101" s="48"/>
      <c r="BF101" s="48"/>
      <c r="BG101" s="48"/>
      <c r="BH101" s="48"/>
      <c r="BI101" s="48"/>
      <c r="BJ101" s="48"/>
      <c r="BK101" s="48"/>
      <c r="BL101" s="48"/>
      <c r="BM101" s="48"/>
      <c r="BN101" s="72"/>
      <c r="BO101" s="49"/>
      <c r="BP101" s="48"/>
      <c r="BQ101" s="48"/>
      <c r="BR101" s="48"/>
      <c r="BS101" s="48"/>
      <c r="BT101" s="48"/>
      <c r="BU101" s="48"/>
      <c r="BV101" s="48"/>
      <c r="BW101" s="48"/>
      <c r="BX101" s="48"/>
      <c r="BY101" s="48"/>
      <c r="BZ101" s="48"/>
      <c r="CA101" s="114"/>
      <c r="CB101" s="72"/>
      <c r="CC101" s="53"/>
      <c r="CD101" s="54"/>
      <c r="CE101" s="54"/>
      <c r="CF101" s="54"/>
      <c r="CG101" s="54"/>
      <c r="CH101" s="54"/>
      <c r="CI101" s="72"/>
      <c r="CJ101" s="53"/>
      <c r="CK101" s="54"/>
      <c r="CL101" s="54"/>
      <c r="CM101" s="54"/>
      <c r="CN101" s="54"/>
      <c r="CO101" s="54"/>
      <c r="CP101" s="71"/>
      <c r="CQ101" s="71"/>
      <c r="CR101" s="34"/>
      <c r="CS101" s="9"/>
      <c r="CT101" s="9"/>
      <c r="CU101" s="9"/>
      <c r="CV101" s="9"/>
      <c r="CW101" s="9"/>
      <c r="CX101" s="9"/>
      <c r="CY101" s="72"/>
      <c r="CZ101" s="49"/>
      <c r="DA101" s="48"/>
      <c r="DB101" s="72"/>
      <c r="DC101" s="47"/>
      <c r="DD101" s="47"/>
      <c r="DE101" s="47"/>
      <c r="DF101" s="47"/>
      <c r="DG101" s="47"/>
      <c r="DH101" s="47"/>
      <c r="DI101" s="47"/>
      <c r="DJ101" s="47"/>
      <c r="DK101" s="47"/>
      <c r="DL101" s="47"/>
      <c r="DM101" s="71"/>
      <c r="DN101" s="71"/>
      <c r="DO101" s="49"/>
      <c r="DP101" s="48"/>
      <c r="DQ101" s="48"/>
      <c r="DR101" s="48"/>
      <c r="DS101" s="48"/>
      <c r="DT101" s="48"/>
      <c r="DU101" s="48"/>
      <c r="DV101" s="72"/>
      <c r="DW101" s="49"/>
      <c r="DX101" s="48"/>
      <c r="DY101" s="48"/>
      <c r="DZ101" s="48"/>
      <c r="EA101" s="48"/>
      <c r="EB101" s="48"/>
      <c r="EC101" s="48"/>
      <c r="ED101" s="72"/>
    </row>
    <row r="102" spans="1:134" x14ac:dyDescent="0.35"/>
    <row r="103" spans="1:134" x14ac:dyDescent="0.35"/>
    <row r="104" spans="1:134" x14ac:dyDescent="0.35"/>
    <row r="105" spans="1:134" x14ac:dyDescent="0.35"/>
    <row r="106" spans="1:134" x14ac:dyDescent="0.35"/>
    <row r="107" spans="1:134" x14ac:dyDescent="0.35"/>
    <row r="108" spans="1:134" x14ac:dyDescent="0.35"/>
    <row r="109" spans="1:134" x14ac:dyDescent="0.35"/>
    <row r="110" spans="1:134" x14ac:dyDescent="0.35"/>
    <row r="111" spans="1:134" x14ac:dyDescent="0.35"/>
    <row r="112" spans="1:134"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row r="160"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row r="177" x14ac:dyDescent="0.35"/>
    <row r="178" x14ac:dyDescent="0.35"/>
    <row r="179" x14ac:dyDescent="0.35"/>
    <row r="180" x14ac:dyDescent="0.35"/>
    <row r="181" x14ac:dyDescent="0.35"/>
    <row r="182" x14ac:dyDescent="0.35"/>
    <row r="183" x14ac:dyDescent="0.35"/>
    <row r="184" x14ac:dyDescent="0.35"/>
    <row r="185" x14ac:dyDescent="0.35"/>
    <row r="186" x14ac:dyDescent="0.35"/>
    <row r="187" x14ac:dyDescent="0.35"/>
    <row r="188" x14ac:dyDescent="0.35"/>
    <row r="189" x14ac:dyDescent="0.35"/>
    <row r="190" x14ac:dyDescent="0.35"/>
    <row r="191" x14ac:dyDescent="0.35"/>
    <row r="192"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sheetData>
  <sheetProtection autoFilter="0"/>
  <mergeCells count="14">
    <mergeCell ref="DC1:DN1"/>
    <mergeCell ref="DO1:DV1"/>
    <mergeCell ref="DW1:ED1"/>
    <mergeCell ref="A1:S1"/>
    <mergeCell ref="CC1:CI1"/>
    <mergeCell ref="CJ1:CQ1"/>
    <mergeCell ref="CR1:CY1"/>
    <mergeCell ref="CZ1:DB1"/>
    <mergeCell ref="AD1:AM1"/>
    <mergeCell ref="AN1:AT1"/>
    <mergeCell ref="AU1:BA1"/>
    <mergeCell ref="BB1:BN1"/>
    <mergeCell ref="BO1:CB1"/>
    <mergeCell ref="T1:AC1"/>
  </mergeCells>
  <conditionalFormatting sqref="A4:A101">
    <cfRule type="cellIs" dxfId="30" priority="4" operator="equal">
      <formula>"Pass"</formula>
    </cfRule>
  </conditionalFormatting>
  <conditionalFormatting sqref="BB4:ED101">
    <cfRule type="expression" dxfId="29" priority="3">
      <formula>$I4="Fund of funds"</formula>
    </cfRule>
  </conditionalFormatting>
  <dataValidations xWindow="1143" yWindow="427" count="5">
    <dataValidation allowBlank="1" showInputMessage="1" showErrorMessage="1" prompt="Don't report funds with a net asset value below $1 million (CAD)" sqref="AE4:AE6 AE8" xr:uid="{00000000-0002-0000-0000-000000000000}"/>
    <dataValidation allowBlank="1" showInputMessage="1" showErrorMessage="1" prompt="Name of company (organization), not an individual" sqref="E2" xr:uid="{00000000-0002-0000-0000-000001000000}"/>
    <dataValidation allowBlank="1" showErrorMessage="1" promptTitle="Warning" prompt="Blank returns or returns below -100% will fail validation. Gross returns must be equal to or greater than net returns. Returns above +100% return a warning." sqref="AK50:AL280" xr:uid="{2F847997-F4C5-4518-A7E2-A09BED759903}"/>
    <dataValidation allowBlank="1" showErrorMessage="1" sqref="AK4:AL49 AG7:AH280" xr:uid="{049F274A-7882-42C3-BF55-325572EDB24B}"/>
    <dataValidation allowBlank="1" showErrorMessage="1" prompt="Name of company (organization), not an individual" sqref="E4:E100 E102:E280" xr:uid="{1B63AC0E-DDAB-44F6-B32E-728CECC65F3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88" id="{F13B3A11-0E64-414A-A45F-9B2194E7BEFB}">
            <xm:f>'Validation tests'!$J4="Pass"</xm:f>
            <x14:dxf>
              <fill>
                <patternFill>
                  <bgColor theme="9" tint="0.39994506668294322"/>
                </patternFill>
              </fill>
            </x14:dxf>
          </x14:cfRule>
          <xm:sqref>L4:O101 H4:J101 B4:B101 D4:F101 T4:V101 Y4:Z101 Q4:Q101</xm:sqref>
        </x14:conditionalFormatting>
        <x14:conditionalFormatting xmlns:xm="http://schemas.microsoft.com/office/excel/2006/main">
          <x14:cfRule type="expression" priority="79" id="{44016502-D678-44CC-A215-617DEE22722F}">
            <xm:f>'Validation tests'!$O4="Pass"</xm:f>
            <x14:dxf>
              <fill>
                <patternFill>
                  <bgColor theme="9" tint="0.39994506668294322"/>
                </patternFill>
              </fill>
            </x14:dxf>
          </x14:cfRule>
          <xm:sqref>AE4:AE101</xm:sqref>
        </x14:conditionalFormatting>
        <x14:conditionalFormatting xmlns:xm="http://schemas.microsoft.com/office/excel/2006/main">
          <x14:cfRule type="expression" priority="78" id="{218C4627-2D27-4334-A658-FDC0546C8547}">
            <xm:f>'Validation tests'!$T4="Pass"</xm:f>
            <x14:dxf>
              <fill>
                <patternFill>
                  <bgColor theme="9" tint="0.39994506668294322"/>
                </patternFill>
              </fill>
            </x14:dxf>
          </x14:cfRule>
          <xm:sqref>AU4:AZ101 AN4:AS101</xm:sqref>
        </x14:conditionalFormatting>
        <x14:conditionalFormatting xmlns:xm="http://schemas.microsoft.com/office/excel/2006/main">
          <x14:cfRule type="expression" priority="76" id="{68719111-8BA5-4910-942D-F62BF7893F72}">
            <xm:f>'Validation tests'!$Y4="Pass"</xm:f>
            <x14:dxf>
              <fill>
                <patternFill>
                  <bgColor theme="9" tint="0.39994506668294322"/>
                </patternFill>
              </fill>
            </x14:dxf>
          </x14:cfRule>
          <xm:sqref>BO4:BZ101 BB4:BM101</xm:sqref>
        </x14:conditionalFormatting>
        <x14:conditionalFormatting xmlns:xm="http://schemas.microsoft.com/office/excel/2006/main">
          <x14:cfRule type="expression" priority="74" id="{95B76CE4-749E-4C87-AA0D-938D908A6EAD}">
            <xm:f>'Validation tests'!$AD4="Fail"</xm:f>
            <x14:dxf>
              <fill>
                <patternFill>
                  <bgColor rgb="FFFFCC66"/>
                </patternFill>
              </fill>
            </x14:dxf>
          </x14:cfRule>
          <xm:sqref>CC4:CH101 CJ4:CO101</xm:sqref>
        </x14:conditionalFormatting>
        <x14:conditionalFormatting xmlns:xm="http://schemas.microsoft.com/office/excel/2006/main">
          <x14:cfRule type="expression" priority="71" id="{0F4B35C5-4BC3-4451-AA75-2434FD03C438}">
            <xm:f>'Validation tests'!$AI4="Pass"</xm:f>
            <x14:dxf>
              <fill>
                <patternFill>
                  <bgColor theme="9" tint="0.39994506668294322"/>
                </patternFill>
              </fill>
            </x14:dxf>
          </x14:cfRule>
          <xm:sqref>CZ4:DA101</xm:sqref>
        </x14:conditionalFormatting>
        <x14:conditionalFormatting xmlns:xm="http://schemas.microsoft.com/office/excel/2006/main">
          <x14:cfRule type="expression" priority="70" id="{1F91CB0E-C5D5-45ED-B1EE-05B7326BC334}">
            <xm:f>'Validation tests'!$AM4="Pass"</xm:f>
            <x14:dxf>
              <fill>
                <patternFill>
                  <bgColor theme="9" tint="0.39994506668294322"/>
                </patternFill>
              </fill>
            </x14:dxf>
          </x14:cfRule>
          <xm:sqref>DC4:DL101</xm:sqref>
        </x14:conditionalFormatting>
        <x14:conditionalFormatting xmlns:xm="http://schemas.microsoft.com/office/excel/2006/main">
          <x14:cfRule type="expression" priority="69" id="{2F10BB7E-03A3-414E-9E40-F9BAEAC3E244}">
            <xm:f>'Validation tests'!$AQ4="Pass"</xm:f>
            <x14:dxf>
              <fill>
                <patternFill>
                  <bgColor theme="9" tint="0.39994506668294322"/>
                </patternFill>
              </fill>
            </x14:dxf>
          </x14:cfRule>
          <xm:sqref>DO4:DU101</xm:sqref>
        </x14:conditionalFormatting>
        <x14:conditionalFormatting xmlns:xm="http://schemas.microsoft.com/office/excel/2006/main">
          <x14:cfRule type="expression" priority="68" id="{4D7A436B-5DDF-4B03-ADB9-AF3AD08FC134}">
            <xm:f>'Validation tests'!$AU4="Pass"</xm:f>
            <x14:dxf>
              <fill>
                <patternFill>
                  <bgColor theme="9" tint="0.39994506668294322"/>
                </patternFill>
              </fill>
            </x14:dxf>
          </x14:cfRule>
          <xm:sqref>DW4:EC101</xm:sqref>
        </x14:conditionalFormatting>
        <x14:conditionalFormatting xmlns:xm="http://schemas.microsoft.com/office/excel/2006/main">
          <x14:cfRule type="expression" priority="66" id="{6DA4F4FA-C84A-439D-BAC8-03ED1A8D4A07}">
            <xm:f>'Validation tests'!$Q4="Warning"</xm:f>
            <x14:dxf>
              <fill>
                <patternFill>
                  <bgColor rgb="FFFFFF99"/>
                </patternFill>
              </fill>
            </x14:dxf>
          </x14:cfRule>
          <x14:cfRule type="expression" priority="67" id="{8395A5C2-5DB6-41D4-858C-FFEC6E3195D8}">
            <xm:f>'Validation tests'!$Q4="Pass"</xm:f>
            <x14:dxf>
              <fill>
                <patternFill>
                  <bgColor theme="9" tint="0.39994506668294322"/>
                </patternFill>
              </fill>
            </x14:dxf>
          </x14:cfRule>
          <xm:sqref>AK4:AL101</xm:sqref>
        </x14:conditionalFormatting>
        <x14:conditionalFormatting xmlns:xm="http://schemas.microsoft.com/office/excel/2006/main">
          <x14:cfRule type="expression" priority="33" id="{BCCE49BB-C765-44E7-A39D-E8A2C617E6C5}">
            <xm:f>'Validation tests'!$L4="Fail"</xm:f>
            <x14:dxf>
              <fill>
                <patternFill>
                  <bgColor rgb="FFFFC000"/>
                </patternFill>
              </fill>
            </x14:dxf>
          </x14:cfRule>
          <x14:cfRule type="expression" priority="34" id="{91518C66-98F1-4A66-A37B-DAEC9B74FEBD}">
            <xm:f>'Validation tests'!L4="Pass"</xm:f>
            <x14:dxf>
              <fill>
                <patternFill>
                  <bgColor theme="9" tint="0.39994506668294322"/>
                </patternFill>
              </fill>
            </x14:dxf>
          </x14:cfRule>
          <xm:sqref>G4:G101</xm:sqref>
        </x14:conditionalFormatting>
      </x14:conditionalFormattings>
    </ext>
    <ext xmlns:x14="http://schemas.microsoft.com/office/spreadsheetml/2009/9/main" uri="{CCE6A557-97BC-4b89-ADB6-D9C93CAAB3DF}">
      <x14:dataValidations xmlns:xm="http://schemas.microsoft.com/office/excel/2006/main" xWindow="1143" yWindow="427" count="7">
        <x14:dataValidation type="list" allowBlank="1" showInputMessage="1" showErrorMessage="1" xr:uid="{7D0D1663-7ECD-4FA1-A537-4F3FC8B67E24}">
          <x14:formula1>
            <xm:f>'Drop-down options'!$B$3:$B$4</xm:f>
          </x14:formula1>
          <xm:sqref>I4:I101</xm:sqref>
        </x14:dataValidation>
        <x14:dataValidation type="list" allowBlank="1" showInputMessage="1" showErrorMessage="1" xr:uid="{DDABBA75-83E9-4367-B86B-C4640D827D9C}">
          <x14:formula1>
            <xm:f>'Drop-down options'!$A$3:$A$7</xm:f>
          </x14:formula1>
          <xm:sqref>J4:J101</xm:sqref>
        </x14:dataValidation>
        <x14:dataValidation type="list" allowBlank="1" showInputMessage="1" showErrorMessage="1" xr:uid="{C9120C2C-14A9-4513-943D-E846437F847E}">
          <x14:formula1>
            <xm:f>'Drop-down options'!$C$3:$C$7</xm:f>
          </x14:formula1>
          <xm:sqref>M4:M101 O4:O101</xm:sqref>
        </x14:dataValidation>
        <x14:dataValidation type="list" allowBlank="1" showInputMessage="1" showErrorMessage="1" xr:uid="{7E221EF9-1F93-4302-8A87-BD6C867D173D}">
          <x14:formula1>
            <xm:f>'Drop-down options'!$C$13:$C$18</xm:f>
          </x14:formula1>
          <xm:sqref>AA4:AA100</xm:sqref>
        </x14:dataValidation>
        <x14:dataValidation type="list" allowBlank="1" showInputMessage="1" showErrorMessage="1" xr:uid="{143A6D71-7E9A-4B8E-9A7A-06899D353320}">
          <x14:formula1>
            <xm:f>'Drop-down options'!$A$13:$A$14</xm:f>
          </x14:formula1>
          <xm:sqref>F4:F101 T4:V101 Y4:Z101 AA101</xm:sqref>
        </x14:dataValidation>
        <x14:dataValidation type="list" allowBlank="1" showInputMessage="1" showErrorMessage="1" xr:uid="{3D961F1C-89C1-43A0-8767-E06D2D46F3D9}">
          <x14:formula1>
            <xm:f>'Drop-down options'!$B$13:$B$16</xm:f>
          </x14:formula1>
          <xm:sqref>AJ4:AJ101</xm:sqref>
        </x14:dataValidation>
        <x14:dataValidation type="list" allowBlank="1" showInputMessage="1" showErrorMessage="1" xr:uid="{9CCB3C29-9C39-4E8E-8649-F48A3B8B4DA9}">
          <x14:formula1>
            <xm:f>'Drop-down options'!$D$3:$D$35</xm:f>
          </x14:formula1>
          <xm:sqref>Q4:Q101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XEZ299"/>
  <sheetViews>
    <sheetView workbookViewId="0">
      <pane xSplit="2" ySplit="3" topLeftCell="C4" activePane="bottomRight" state="frozen"/>
      <selection pane="topRight" activeCell="C1" sqref="C1"/>
      <selection pane="bottomLeft" activeCell="A3" sqref="A3"/>
      <selection pane="bottomRight"/>
    </sheetView>
  </sheetViews>
  <sheetFormatPr defaultColWidth="0" defaultRowHeight="14.5" zeroHeight="1" x14ac:dyDescent="0.35"/>
  <cols>
    <col min="1" max="1" width="15.1796875" style="1" customWidth="1"/>
    <col min="2" max="5" width="15.1796875" style="91" customWidth="1"/>
    <col min="6" max="6" width="15.1796875" style="15" customWidth="1"/>
    <col min="7" max="7" width="15.1796875" style="91" customWidth="1"/>
    <col min="8" max="8" width="15.1796875" style="2" customWidth="1"/>
    <col min="9" max="9" width="15.1796875" style="2" customWidth="1" collapsed="1"/>
    <col min="10" max="10" width="15.1796875" style="91" customWidth="1"/>
    <col min="11" max="12" width="15.1796875" style="92" customWidth="1"/>
    <col min="13" max="14" width="15.1796875" style="93" customWidth="1"/>
    <col min="15" max="15" width="15.1796875" style="91" customWidth="1"/>
    <col min="16" max="16" width="15.1796875" style="92" customWidth="1"/>
    <col min="17" max="17" width="15.1796875" style="91" customWidth="1"/>
    <col min="18" max="19" width="15.1796875" style="92" customWidth="1"/>
    <col min="20" max="31" width="15.1796875" style="91" customWidth="1"/>
    <col min="32" max="32" width="15.1796875" style="91" customWidth="1" collapsed="1"/>
    <col min="33" max="35" width="15.1796875" style="91" customWidth="1"/>
    <col min="36" max="36" width="15.1796875" style="91" customWidth="1" collapsed="1"/>
    <col min="37" max="39" width="15.1796875" style="91" customWidth="1"/>
    <col min="40" max="40" width="15.1796875" style="91" customWidth="1" collapsed="1"/>
    <col min="41" max="43" width="15.1796875" style="91" customWidth="1"/>
    <col min="44" max="44" width="15.1796875" style="91" customWidth="1" collapsed="1"/>
    <col min="45" max="47" width="15.1796875" style="91" customWidth="1"/>
    <col min="48" max="48" width="15.1796875" style="91" customWidth="1" collapsed="1"/>
    <col min="49" max="50" width="15.1796875" style="2" customWidth="1"/>
    <col min="51" max="52" width="15.1796875" customWidth="1"/>
    <col min="53" max="53" width="0" hidden="1" customWidth="1"/>
    <col min="54" max="54" width="9.1796875" hidden="1" customWidth="1"/>
    <col min="55" max="58" width="0" hidden="1" customWidth="1"/>
    <col min="59" max="59" width="9.1796875" hidden="1" customWidth="1"/>
    <col min="60" max="77" width="0" hidden="1" customWidth="1"/>
    <col min="78" max="16384" width="9.1796875" hidden="1"/>
  </cols>
  <sheetData>
    <row r="1" spans="1:16380" s="2" customFormat="1" ht="37.5" customHeight="1" x14ac:dyDescent="0.7">
      <c r="B1" s="91"/>
      <c r="C1" s="94" t="s">
        <v>423</v>
      </c>
      <c r="D1" s="91"/>
      <c r="E1" s="91"/>
      <c r="F1" s="91"/>
      <c r="G1" s="94"/>
      <c r="J1" s="91"/>
      <c r="K1" s="92"/>
      <c r="L1" s="94" t="s">
        <v>423</v>
      </c>
      <c r="M1" s="93"/>
      <c r="N1" s="93"/>
      <c r="P1" s="92"/>
      <c r="R1" s="92"/>
      <c r="S1" s="92"/>
      <c r="T1" s="94" t="s">
        <v>423</v>
      </c>
      <c r="U1" s="91"/>
      <c r="V1" s="91"/>
      <c r="W1" s="91"/>
      <c r="X1" s="91"/>
      <c r="Z1" s="91"/>
      <c r="AA1" s="91"/>
      <c r="AB1" s="91"/>
      <c r="AC1" s="91"/>
      <c r="AD1" s="94" t="s">
        <v>423</v>
      </c>
      <c r="AE1" s="91"/>
      <c r="AF1" s="91"/>
      <c r="AG1" s="91"/>
      <c r="AH1" s="91"/>
      <c r="AJ1" s="91"/>
      <c r="AK1" s="91"/>
      <c r="AL1" s="91"/>
      <c r="AM1" s="94" t="s">
        <v>423</v>
      </c>
      <c r="AN1" s="91"/>
      <c r="AO1" s="91"/>
      <c r="AP1" s="91"/>
      <c r="AR1" s="91"/>
      <c r="AS1" s="91"/>
      <c r="AT1" s="91"/>
      <c r="AU1" s="94" t="s">
        <v>423</v>
      </c>
      <c r="AV1" s="91"/>
    </row>
    <row r="2" spans="1:16380" s="55" customFormat="1" ht="38.25" customHeight="1" x14ac:dyDescent="0.45">
      <c r="B2" s="99"/>
      <c r="C2" s="133" t="s">
        <v>0</v>
      </c>
      <c r="D2" s="133"/>
      <c r="E2" s="133"/>
      <c r="F2" s="134"/>
      <c r="G2" s="135" t="s">
        <v>434</v>
      </c>
      <c r="H2" s="136"/>
      <c r="I2" s="137"/>
      <c r="J2" s="135" t="s">
        <v>396</v>
      </c>
      <c r="K2" s="137"/>
      <c r="L2" s="135" t="s">
        <v>362</v>
      </c>
      <c r="M2" s="136"/>
      <c r="N2" s="136"/>
      <c r="O2" s="135" t="s">
        <v>621</v>
      </c>
      <c r="P2" s="137"/>
      <c r="Q2" s="135" t="s">
        <v>1</v>
      </c>
      <c r="R2" s="136"/>
      <c r="S2" s="137"/>
      <c r="T2" s="138" t="s">
        <v>2</v>
      </c>
      <c r="U2" s="138"/>
      <c r="V2" s="138"/>
      <c r="W2" s="138"/>
      <c r="X2" s="138"/>
      <c r="Y2" s="135" t="s">
        <v>3</v>
      </c>
      <c r="Z2" s="136"/>
      <c r="AA2" s="136"/>
      <c r="AB2" s="136"/>
      <c r="AC2" s="137"/>
      <c r="AD2" s="138" t="s">
        <v>537</v>
      </c>
      <c r="AE2" s="138"/>
      <c r="AF2" s="138"/>
      <c r="AG2" s="138"/>
      <c r="AH2" s="138"/>
      <c r="AI2" s="135" t="s">
        <v>4</v>
      </c>
      <c r="AJ2" s="136"/>
      <c r="AK2" s="136"/>
      <c r="AL2" s="137"/>
      <c r="AM2" s="135" t="s">
        <v>5</v>
      </c>
      <c r="AN2" s="136"/>
      <c r="AO2" s="136"/>
      <c r="AP2" s="137"/>
      <c r="AQ2" s="138" t="s">
        <v>6</v>
      </c>
      <c r="AR2" s="138"/>
      <c r="AS2" s="138"/>
      <c r="AT2" s="138"/>
      <c r="AU2" s="135" t="s">
        <v>322</v>
      </c>
      <c r="AV2" s="136"/>
      <c r="AW2" s="136"/>
      <c r="AX2" s="137"/>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c r="IL2" s="65"/>
      <c r="IM2" s="65"/>
      <c r="IN2" s="65"/>
      <c r="IO2" s="65"/>
      <c r="IP2" s="65"/>
      <c r="IQ2" s="65"/>
      <c r="IR2" s="65"/>
      <c r="IS2" s="65"/>
      <c r="IT2" s="65"/>
      <c r="IU2" s="65"/>
      <c r="IV2" s="65"/>
      <c r="IW2" s="65"/>
      <c r="IX2" s="65"/>
      <c r="IY2" s="65"/>
      <c r="IZ2" s="65"/>
      <c r="JA2" s="65"/>
      <c r="JB2" s="65"/>
      <c r="JC2" s="65"/>
      <c r="JD2" s="65"/>
      <c r="JE2" s="65"/>
      <c r="JF2" s="65"/>
      <c r="JG2" s="65"/>
      <c r="JH2" s="65"/>
      <c r="JI2" s="65"/>
      <c r="JJ2" s="65"/>
      <c r="JK2" s="65"/>
      <c r="JL2" s="65"/>
      <c r="JM2" s="65"/>
      <c r="JN2" s="65"/>
      <c r="JO2" s="65"/>
      <c r="JP2" s="65"/>
      <c r="JQ2" s="65"/>
      <c r="JR2" s="65"/>
      <c r="JS2" s="65"/>
      <c r="JT2" s="65"/>
      <c r="JU2" s="65"/>
      <c r="JV2" s="65"/>
      <c r="JW2" s="65"/>
      <c r="JX2" s="65"/>
      <c r="JY2" s="65"/>
      <c r="JZ2" s="65"/>
      <c r="KA2" s="65"/>
      <c r="KB2" s="65"/>
      <c r="KC2" s="65"/>
      <c r="KD2" s="65"/>
      <c r="KE2" s="65"/>
      <c r="KF2" s="65"/>
      <c r="KG2" s="65"/>
      <c r="KH2" s="65"/>
      <c r="KI2" s="65"/>
      <c r="KJ2" s="65"/>
      <c r="KK2" s="65"/>
      <c r="KL2" s="65"/>
      <c r="KM2" s="65"/>
      <c r="KN2" s="65"/>
      <c r="KO2" s="65"/>
      <c r="KP2" s="65"/>
      <c r="KQ2" s="65"/>
      <c r="KR2" s="65"/>
      <c r="KS2" s="65"/>
      <c r="KT2" s="65"/>
      <c r="KU2" s="65"/>
      <c r="KV2" s="65"/>
      <c r="KW2" s="65"/>
      <c r="KX2" s="65"/>
      <c r="KY2" s="65"/>
      <c r="KZ2" s="65"/>
      <c r="LA2" s="65"/>
      <c r="LB2" s="65"/>
      <c r="LC2" s="65"/>
      <c r="LD2" s="65"/>
      <c r="LE2" s="65"/>
      <c r="LF2" s="65"/>
      <c r="LG2" s="65"/>
      <c r="LH2" s="65"/>
      <c r="LI2" s="65"/>
      <c r="LJ2" s="65"/>
      <c r="LK2" s="65"/>
      <c r="LL2" s="65"/>
      <c r="LM2" s="65"/>
      <c r="LN2" s="65"/>
      <c r="LO2" s="65"/>
      <c r="LP2" s="65"/>
      <c r="LQ2" s="65"/>
      <c r="LR2" s="65"/>
      <c r="LS2" s="65"/>
      <c r="LT2" s="65"/>
      <c r="LU2" s="65"/>
      <c r="LV2" s="65"/>
      <c r="LW2" s="65"/>
      <c r="LX2" s="65"/>
      <c r="LY2" s="65"/>
      <c r="LZ2" s="65"/>
      <c r="MA2" s="65"/>
      <c r="MB2" s="65"/>
      <c r="MC2" s="65"/>
      <c r="MD2" s="65"/>
      <c r="ME2" s="65"/>
      <c r="MF2" s="65"/>
      <c r="MG2" s="65"/>
      <c r="MH2" s="65"/>
      <c r="MI2" s="65"/>
      <c r="MJ2" s="65"/>
      <c r="MK2" s="65"/>
      <c r="ML2" s="65"/>
      <c r="MM2" s="65"/>
      <c r="MN2" s="65"/>
      <c r="MO2" s="65"/>
      <c r="MP2" s="65"/>
      <c r="MQ2" s="65"/>
      <c r="MR2" s="65"/>
      <c r="MS2" s="65"/>
      <c r="MT2" s="65"/>
      <c r="MU2" s="65"/>
      <c r="MV2" s="65"/>
      <c r="MW2" s="65"/>
      <c r="MX2" s="65"/>
      <c r="MY2" s="65"/>
      <c r="MZ2" s="65"/>
      <c r="NA2" s="65"/>
      <c r="NB2" s="65"/>
      <c r="NC2" s="65"/>
      <c r="ND2" s="65"/>
      <c r="NE2" s="65"/>
      <c r="NF2" s="65"/>
      <c r="NG2" s="65"/>
      <c r="NH2" s="65"/>
      <c r="NI2" s="65"/>
      <c r="NJ2" s="65"/>
      <c r="NK2" s="65"/>
      <c r="NL2" s="65"/>
      <c r="NM2" s="65"/>
      <c r="NN2" s="65"/>
      <c r="NO2" s="65"/>
      <c r="NP2" s="65"/>
      <c r="NQ2" s="65"/>
      <c r="NR2" s="65"/>
      <c r="NS2" s="65"/>
      <c r="NT2" s="65"/>
      <c r="NU2" s="65"/>
      <c r="NV2" s="65"/>
      <c r="NW2" s="65"/>
      <c r="NX2" s="65"/>
      <c r="NY2" s="65"/>
      <c r="NZ2" s="65"/>
      <c r="OA2" s="65"/>
      <c r="OB2" s="65"/>
      <c r="OC2" s="65"/>
      <c r="OD2" s="65"/>
      <c r="OE2" s="65"/>
      <c r="OF2" s="65"/>
      <c r="OG2" s="65"/>
      <c r="OH2" s="65"/>
      <c r="OI2" s="65"/>
      <c r="OJ2" s="65"/>
      <c r="OK2" s="65"/>
      <c r="OL2" s="65"/>
      <c r="OM2" s="65"/>
      <c r="ON2" s="65"/>
      <c r="OO2" s="65"/>
      <c r="OP2" s="65"/>
      <c r="OQ2" s="65"/>
      <c r="OR2" s="65"/>
      <c r="OS2" s="65"/>
      <c r="OT2" s="65"/>
      <c r="OU2" s="65"/>
      <c r="OV2" s="65"/>
      <c r="OW2" s="65"/>
      <c r="OX2" s="65"/>
      <c r="OY2" s="65"/>
      <c r="OZ2" s="65"/>
      <c r="PA2" s="65"/>
      <c r="PB2" s="65"/>
      <c r="PC2" s="65"/>
      <c r="PD2" s="65"/>
      <c r="PE2" s="65"/>
      <c r="PF2" s="65"/>
      <c r="PG2" s="65"/>
      <c r="PH2" s="65"/>
      <c r="PI2" s="65"/>
      <c r="PJ2" s="65"/>
      <c r="PK2" s="65"/>
      <c r="PL2" s="65"/>
      <c r="PM2" s="65"/>
      <c r="PN2" s="65"/>
      <c r="PO2" s="65"/>
      <c r="PP2" s="65"/>
      <c r="PQ2" s="65"/>
      <c r="PR2" s="65"/>
      <c r="PS2" s="65"/>
      <c r="PT2" s="65"/>
      <c r="PU2" s="65"/>
      <c r="PV2" s="65"/>
      <c r="PW2" s="65"/>
      <c r="PX2" s="65"/>
      <c r="PY2" s="65"/>
      <c r="PZ2" s="65"/>
      <c r="QA2" s="65"/>
      <c r="QB2" s="65"/>
      <c r="QC2" s="65"/>
      <c r="QD2" s="65"/>
      <c r="QE2" s="65"/>
      <c r="QF2" s="65"/>
      <c r="QG2" s="65"/>
      <c r="QH2" s="65"/>
      <c r="QI2" s="65"/>
      <c r="QJ2" s="65"/>
      <c r="QK2" s="65"/>
      <c r="QL2" s="65"/>
      <c r="QM2" s="65"/>
      <c r="QN2" s="65"/>
      <c r="QO2" s="65"/>
      <c r="QP2" s="65"/>
      <c r="QQ2" s="65"/>
      <c r="QR2" s="65"/>
      <c r="QS2" s="65"/>
      <c r="QT2" s="65"/>
      <c r="QU2" s="65"/>
      <c r="QV2" s="65"/>
      <c r="QW2" s="65"/>
      <c r="QX2" s="65"/>
      <c r="QY2" s="65"/>
      <c r="QZ2" s="65"/>
      <c r="RA2" s="65"/>
      <c r="RB2" s="65"/>
      <c r="RC2" s="65"/>
      <c r="RD2" s="65"/>
      <c r="RE2" s="65"/>
      <c r="RF2" s="65"/>
      <c r="RG2" s="65"/>
      <c r="RH2" s="65"/>
      <c r="RI2" s="65"/>
      <c r="RJ2" s="65"/>
      <c r="RK2" s="65"/>
      <c r="RL2" s="65"/>
      <c r="RM2" s="65"/>
      <c r="RN2" s="65"/>
      <c r="RO2" s="65"/>
      <c r="RP2" s="65"/>
      <c r="RQ2" s="65"/>
      <c r="RR2" s="65"/>
      <c r="RS2" s="65"/>
      <c r="RT2" s="65"/>
      <c r="RU2" s="65"/>
      <c r="RV2" s="65"/>
      <c r="RW2" s="65"/>
      <c r="RX2" s="65"/>
      <c r="RY2" s="65"/>
      <c r="RZ2" s="65"/>
      <c r="SA2" s="65"/>
      <c r="SB2" s="65"/>
      <c r="SC2" s="65"/>
      <c r="SD2" s="65"/>
      <c r="SE2" s="65"/>
      <c r="SF2" s="65"/>
      <c r="SG2" s="65"/>
      <c r="SH2" s="65"/>
      <c r="SI2" s="65"/>
      <c r="SJ2" s="65"/>
      <c r="SK2" s="65"/>
      <c r="SL2" s="65"/>
      <c r="SM2" s="65"/>
      <c r="SN2" s="65"/>
      <c r="SO2" s="65"/>
      <c r="SP2" s="65"/>
      <c r="SQ2" s="65"/>
      <c r="SR2" s="65"/>
      <c r="SS2" s="65"/>
      <c r="ST2" s="65"/>
      <c r="SU2" s="65"/>
      <c r="SV2" s="65"/>
      <c r="SW2" s="65"/>
      <c r="SX2" s="65"/>
      <c r="SY2" s="65"/>
      <c r="SZ2" s="65"/>
      <c r="TA2" s="65"/>
      <c r="TB2" s="65"/>
      <c r="TC2" s="65"/>
      <c r="TD2" s="65"/>
      <c r="TE2" s="65"/>
      <c r="TF2" s="65"/>
      <c r="TG2" s="65"/>
      <c r="TH2" s="65"/>
      <c r="TI2" s="65"/>
      <c r="TJ2" s="65"/>
      <c r="TK2" s="65"/>
      <c r="TL2" s="65"/>
      <c r="TM2" s="65"/>
      <c r="TN2" s="65"/>
      <c r="TO2" s="65"/>
      <c r="TP2" s="65"/>
      <c r="TQ2" s="65"/>
      <c r="TR2" s="65"/>
      <c r="TS2" s="65"/>
      <c r="TT2" s="65"/>
      <c r="TU2" s="65"/>
      <c r="TV2" s="65"/>
      <c r="TW2" s="65"/>
      <c r="TX2" s="65"/>
      <c r="TY2" s="65"/>
      <c r="TZ2" s="65"/>
      <c r="UA2" s="65"/>
      <c r="UB2" s="65"/>
      <c r="UC2" s="65"/>
      <c r="UD2" s="65"/>
      <c r="UE2" s="65"/>
      <c r="UF2" s="65"/>
      <c r="UG2" s="65"/>
      <c r="UH2" s="65"/>
      <c r="UI2" s="65"/>
      <c r="UJ2" s="65"/>
      <c r="UK2" s="65"/>
      <c r="UL2" s="65"/>
      <c r="UM2" s="65"/>
      <c r="UN2" s="65"/>
      <c r="UO2" s="65"/>
      <c r="UP2" s="65"/>
      <c r="UQ2" s="65"/>
      <c r="UR2" s="65"/>
      <c r="US2" s="65"/>
      <c r="UT2" s="65"/>
      <c r="UU2" s="65"/>
      <c r="UV2" s="65"/>
      <c r="UW2" s="65"/>
      <c r="UX2" s="65"/>
      <c r="UY2" s="65"/>
      <c r="UZ2" s="65"/>
      <c r="VA2" s="65"/>
      <c r="VB2" s="65"/>
      <c r="VC2" s="65"/>
      <c r="VD2" s="65"/>
      <c r="VE2" s="65"/>
      <c r="VF2" s="65"/>
      <c r="VG2" s="65"/>
      <c r="VH2" s="65"/>
      <c r="VI2" s="65"/>
      <c r="VJ2" s="65"/>
      <c r="VK2" s="65"/>
      <c r="VL2" s="65"/>
      <c r="VM2" s="65"/>
      <c r="VN2" s="65"/>
      <c r="VO2" s="65"/>
      <c r="VP2" s="65"/>
      <c r="VQ2" s="65"/>
      <c r="VR2" s="65"/>
      <c r="VS2" s="65"/>
      <c r="VT2" s="65"/>
      <c r="VU2" s="65"/>
      <c r="VV2" s="65"/>
      <c r="VW2" s="65"/>
      <c r="VX2" s="65"/>
      <c r="VY2" s="65"/>
      <c r="VZ2" s="65"/>
      <c r="WA2" s="65"/>
      <c r="WB2" s="65"/>
      <c r="WC2" s="65"/>
      <c r="WD2" s="65"/>
      <c r="WE2" s="65"/>
      <c r="WF2" s="65"/>
      <c r="WG2" s="65"/>
      <c r="WH2" s="65"/>
      <c r="WI2" s="65"/>
      <c r="WJ2" s="65"/>
      <c r="WK2" s="65"/>
      <c r="WL2" s="65"/>
      <c r="WM2" s="65"/>
      <c r="WN2" s="65"/>
      <c r="WO2" s="65"/>
      <c r="WP2" s="65"/>
      <c r="WQ2" s="65"/>
      <c r="WR2" s="65"/>
      <c r="WS2" s="65"/>
      <c r="WT2" s="65"/>
      <c r="WU2" s="65"/>
      <c r="WV2" s="65"/>
      <c r="WW2" s="65"/>
      <c r="WX2" s="65"/>
      <c r="WY2" s="65"/>
      <c r="WZ2" s="65"/>
      <c r="XA2" s="65"/>
      <c r="XB2" s="65"/>
      <c r="XC2" s="65"/>
      <c r="XD2" s="65"/>
      <c r="XE2" s="65"/>
      <c r="XF2" s="65"/>
      <c r="XG2" s="65"/>
      <c r="XH2" s="65"/>
      <c r="XI2" s="65"/>
      <c r="XJ2" s="65"/>
      <c r="XK2" s="65"/>
      <c r="XL2" s="65"/>
      <c r="XM2" s="65"/>
      <c r="XN2" s="65"/>
      <c r="XO2" s="65"/>
      <c r="XP2" s="65"/>
      <c r="XQ2" s="65"/>
      <c r="XR2" s="65"/>
      <c r="XS2" s="65"/>
      <c r="XT2" s="65"/>
      <c r="XU2" s="65"/>
      <c r="XV2" s="65"/>
      <c r="XW2" s="65"/>
      <c r="XX2" s="65"/>
      <c r="XY2" s="65"/>
      <c r="XZ2" s="65"/>
      <c r="YA2" s="65"/>
      <c r="YB2" s="65"/>
      <c r="YC2" s="65"/>
      <c r="YD2" s="65"/>
      <c r="YE2" s="65"/>
      <c r="YF2" s="65"/>
      <c r="YG2" s="65"/>
      <c r="YH2" s="65"/>
      <c r="YI2" s="65"/>
      <c r="YJ2" s="65"/>
      <c r="YK2" s="65"/>
      <c r="YL2" s="65"/>
      <c r="YM2" s="65"/>
      <c r="YN2" s="65"/>
      <c r="YO2" s="65"/>
      <c r="YP2" s="65"/>
      <c r="YQ2" s="65"/>
      <c r="YR2" s="65"/>
      <c r="YS2" s="65"/>
      <c r="YT2" s="65"/>
      <c r="YU2" s="65"/>
      <c r="YV2" s="65"/>
      <c r="YW2" s="65"/>
      <c r="YX2" s="65"/>
      <c r="YY2" s="65"/>
      <c r="YZ2" s="65"/>
      <c r="ZA2" s="65"/>
      <c r="ZB2" s="65"/>
      <c r="ZC2" s="65"/>
      <c r="ZD2" s="65"/>
      <c r="ZE2" s="65"/>
      <c r="ZF2" s="65"/>
      <c r="ZG2" s="65"/>
      <c r="ZH2" s="65"/>
      <c r="ZI2" s="65"/>
      <c r="ZJ2" s="65"/>
      <c r="ZK2" s="65"/>
      <c r="ZL2" s="65"/>
      <c r="ZM2" s="65"/>
      <c r="ZN2" s="65"/>
      <c r="ZO2" s="65"/>
      <c r="ZP2" s="65"/>
      <c r="ZQ2" s="65"/>
      <c r="ZR2" s="65"/>
      <c r="ZS2" s="65"/>
      <c r="ZT2" s="65"/>
      <c r="ZU2" s="65"/>
      <c r="ZV2" s="65"/>
      <c r="ZW2" s="65"/>
      <c r="ZX2" s="65"/>
      <c r="ZY2" s="65"/>
      <c r="ZZ2" s="65"/>
      <c r="AAA2" s="65"/>
      <c r="AAB2" s="65"/>
      <c r="AAC2" s="65"/>
      <c r="AAD2" s="65"/>
      <c r="AAE2" s="65"/>
      <c r="AAF2" s="65"/>
      <c r="AAG2" s="65"/>
      <c r="AAH2" s="65"/>
      <c r="AAI2" s="65"/>
      <c r="AAJ2" s="65"/>
      <c r="AAK2" s="65"/>
      <c r="AAL2" s="65"/>
      <c r="AAM2" s="65"/>
      <c r="AAN2" s="65"/>
      <c r="AAO2" s="65"/>
      <c r="AAP2" s="65"/>
      <c r="AAQ2" s="65"/>
      <c r="AAR2" s="65"/>
      <c r="AAS2" s="65"/>
      <c r="AAT2" s="65"/>
      <c r="AAU2" s="65"/>
      <c r="AAV2" s="65"/>
      <c r="AAW2" s="65"/>
      <c r="AAX2" s="65"/>
      <c r="AAY2" s="65"/>
      <c r="AAZ2" s="65"/>
      <c r="ABA2" s="65"/>
      <c r="ABB2" s="65"/>
      <c r="ABC2" s="65"/>
      <c r="ABD2" s="65"/>
      <c r="ABE2" s="65"/>
      <c r="ABF2" s="65"/>
      <c r="ABG2" s="65"/>
      <c r="ABH2" s="65"/>
      <c r="ABI2" s="65"/>
      <c r="ABJ2" s="65"/>
      <c r="ABK2" s="65"/>
      <c r="ABL2" s="65"/>
      <c r="ABM2" s="65"/>
      <c r="ABN2" s="65"/>
      <c r="ABO2" s="65"/>
      <c r="ABP2" s="65"/>
      <c r="ABQ2" s="65"/>
      <c r="ABR2" s="65"/>
      <c r="ABS2" s="65"/>
      <c r="ABT2" s="65"/>
      <c r="ABU2" s="65"/>
      <c r="ABV2" s="65"/>
      <c r="ABW2" s="65"/>
      <c r="ABX2" s="65"/>
      <c r="ABY2" s="65"/>
      <c r="ABZ2" s="65"/>
      <c r="ACA2" s="65"/>
      <c r="ACB2" s="65"/>
      <c r="ACC2" s="65"/>
      <c r="ACD2" s="65"/>
      <c r="ACE2" s="65"/>
      <c r="ACF2" s="65"/>
      <c r="ACG2" s="65"/>
      <c r="ACH2" s="65"/>
      <c r="ACI2" s="65"/>
      <c r="ACJ2" s="65"/>
      <c r="ACK2" s="65"/>
      <c r="ACL2" s="65"/>
      <c r="ACM2" s="65"/>
      <c r="ACN2" s="65"/>
      <c r="ACO2" s="65"/>
      <c r="ACP2" s="65"/>
      <c r="ACQ2" s="65"/>
      <c r="ACR2" s="65"/>
      <c r="ACS2" s="65"/>
      <c r="ACT2" s="65"/>
      <c r="ACU2" s="65"/>
      <c r="ACV2" s="65"/>
      <c r="ACW2" s="65"/>
      <c r="ACX2" s="65"/>
      <c r="ACY2" s="65"/>
      <c r="ACZ2" s="65"/>
      <c r="ADA2" s="65"/>
      <c r="ADB2" s="65"/>
      <c r="ADC2" s="65"/>
      <c r="ADD2" s="65"/>
      <c r="ADE2" s="65"/>
      <c r="ADF2" s="65"/>
      <c r="ADG2" s="65"/>
      <c r="ADH2" s="65"/>
      <c r="ADI2" s="65"/>
      <c r="ADJ2" s="65"/>
      <c r="ADK2" s="65"/>
      <c r="ADL2" s="65"/>
      <c r="ADM2" s="65"/>
      <c r="ADN2" s="65"/>
      <c r="ADO2" s="65"/>
      <c r="ADP2" s="65"/>
      <c r="ADQ2" s="65"/>
      <c r="ADR2" s="65"/>
      <c r="ADS2" s="65"/>
      <c r="ADT2" s="65"/>
      <c r="ADU2" s="65"/>
      <c r="ADV2" s="65"/>
      <c r="ADW2" s="65"/>
      <c r="ADX2" s="65"/>
      <c r="ADY2" s="65"/>
      <c r="ADZ2" s="65"/>
      <c r="AEA2" s="65"/>
      <c r="AEB2" s="65"/>
      <c r="AEC2" s="65"/>
      <c r="AED2" s="65"/>
      <c r="AEE2" s="65"/>
      <c r="AEF2" s="65"/>
      <c r="AEG2" s="65"/>
      <c r="AEH2" s="65"/>
      <c r="AEI2" s="65"/>
      <c r="AEJ2" s="65"/>
      <c r="AEK2" s="65"/>
      <c r="AEL2" s="65"/>
      <c r="AEM2" s="65"/>
      <c r="AEN2" s="65"/>
      <c r="AEO2" s="65"/>
      <c r="AEP2" s="65"/>
      <c r="AEQ2" s="65"/>
      <c r="AER2" s="65"/>
      <c r="AES2" s="65"/>
      <c r="AET2" s="65"/>
      <c r="AEU2" s="65"/>
      <c r="AEV2" s="65"/>
      <c r="AEW2" s="65"/>
      <c r="AEX2" s="65"/>
      <c r="AEY2" s="65"/>
      <c r="AEZ2" s="65"/>
      <c r="AFA2" s="65"/>
      <c r="AFB2" s="65"/>
      <c r="AFC2" s="65"/>
      <c r="AFD2" s="65"/>
      <c r="AFE2" s="65"/>
      <c r="AFF2" s="65"/>
      <c r="AFG2" s="65"/>
      <c r="AFH2" s="65"/>
      <c r="AFI2" s="65"/>
      <c r="AFJ2" s="65"/>
      <c r="AFK2" s="65"/>
      <c r="AFL2" s="65"/>
      <c r="AFM2" s="65"/>
      <c r="AFN2" s="65"/>
      <c r="AFO2" s="65"/>
      <c r="AFP2" s="65"/>
      <c r="AFQ2" s="65"/>
      <c r="AFR2" s="65"/>
      <c r="AFS2" s="65"/>
      <c r="AFT2" s="65"/>
      <c r="AFU2" s="65"/>
      <c r="AFV2" s="65"/>
      <c r="AFW2" s="65"/>
      <c r="AFX2" s="65"/>
      <c r="AFY2" s="65"/>
      <c r="AFZ2" s="65"/>
      <c r="AGA2" s="65"/>
      <c r="AGB2" s="65"/>
      <c r="AGC2" s="65"/>
      <c r="AGD2" s="65"/>
      <c r="AGE2" s="65"/>
      <c r="AGF2" s="65"/>
      <c r="AGG2" s="65"/>
      <c r="AGH2" s="65"/>
      <c r="AGI2" s="65"/>
      <c r="AGJ2" s="65"/>
      <c r="AGK2" s="65"/>
      <c r="AGL2" s="65"/>
      <c r="AGM2" s="65"/>
      <c r="AGN2" s="65"/>
      <c r="AGO2" s="65"/>
      <c r="AGP2" s="65"/>
      <c r="AGQ2" s="65"/>
      <c r="AGR2" s="65"/>
      <c r="AGS2" s="65"/>
      <c r="AGT2" s="65"/>
      <c r="AGU2" s="65"/>
      <c r="AGV2" s="65"/>
      <c r="AGW2" s="65"/>
      <c r="AGX2" s="65"/>
      <c r="AGY2" s="65"/>
      <c r="AGZ2" s="65"/>
      <c r="AHA2" s="65"/>
      <c r="AHB2" s="65"/>
      <c r="AHC2" s="65"/>
      <c r="AHD2" s="65"/>
      <c r="AHE2" s="65"/>
      <c r="AHF2" s="65"/>
      <c r="AHG2" s="65"/>
      <c r="AHH2" s="65"/>
      <c r="AHI2" s="65"/>
      <c r="AHJ2" s="65"/>
      <c r="AHK2" s="65"/>
      <c r="AHL2" s="65"/>
      <c r="AHM2" s="65"/>
      <c r="AHN2" s="65"/>
      <c r="AHO2" s="65"/>
      <c r="AHP2" s="65"/>
      <c r="AHQ2" s="65"/>
      <c r="AHR2" s="65"/>
      <c r="AHS2" s="65"/>
      <c r="AHT2" s="65"/>
      <c r="AHU2" s="65"/>
      <c r="AHV2" s="65"/>
      <c r="AHW2" s="65"/>
      <c r="AHX2" s="65"/>
      <c r="AHY2" s="65"/>
      <c r="AHZ2" s="65"/>
      <c r="AIA2" s="65"/>
      <c r="AIB2" s="65"/>
      <c r="AIC2" s="65"/>
      <c r="AID2" s="65"/>
      <c r="AIE2" s="65"/>
      <c r="AIF2" s="65"/>
      <c r="AIG2" s="65"/>
      <c r="AIH2" s="65"/>
      <c r="AII2" s="65"/>
      <c r="AIJ2" s="65"/>
      <c r="AIK2" s="65"/>
      <c r="AIL2" s="65"/>
      <c r="AIM2" s="65"/>
      <c r="AIN2" s="65"/>
      <c r="AIO2" s="65"/>
      <c r="AIP2" s="65"/>
      <c r="AIQ2" s="65"/>
      <c r="AIR2" s="65"/>
      <c r="AIS2" s="65"/>
      <c r="AIT2" s="65"/>
      <c r="AIU2" s="65"/>
      <c r="AIV2" s="65"/>
      <c r="AIW2" s="65"/>
      <c r="AIX2" s="65"/>
      <c r="AIY2" s="65"/>
      <c r="AIZ2" s="65"/>
      <c r="AJA2" s="65"/>
      <c r="AJB2" s="65"/>
      <c r="AJC2" s="65"/>
      <c r="AJD2" s="65"/>
      <c r="AJE2" s="65"/>
      <c r="AJF2" s="65"/>
      <c r="AJG2" s="65"/>
      <c r="AJH2" s="65"/>
      <c r="AJI2" s="65"/>
      <c r="AJJ2" s="65"/>
      <c r="AJK2" s="65"/>
      <c r="AJL2" s="65"/>
      <c r="AJM2" s="65"/>
      <c r="AJN2" s="65"/>
      <c r="AJO2" s="65"/>
      <c r="AJP2" s="65"/>
      <c r="AJQ2" s="65"/>
      <c r="AJR2" s="65"/>
      <c r="AJS2" s="65"/>
      <c r="AJT2" s="65"/>
      <c r="AJU2" s="65"/>
      <c r="AJV2" s="65"/>
      <c r="AJW2" s="65"/>
      <c r="AJX2" s="65"/>
      <c r="AJY2" s="65"/>
      <c r="AJZ2" s="65"/>
      <c r="AKA2" s="65"/>
      <c r="AKB2" s="65"/>
      <c r="AKC2" s="65"/>
      <c r="AKD2" s="65"/>
      <c r="AKE2" s="65"/>
      <c r="AKF2" s="65"/>
      <c r="AKG2" s="65"/>
      <c r="AKH2" s="65"/>
      <c r="AKI2" s="65"/>
      <c r="AKJ2" s="65"/>
      <c r="AKK2" s="65"/>
      <c r="AKL2" s="65"/>
      <c r="AKM2" s="65"/>
      <c r="AKN2" s="65"/>
      <c r="AKO2" s="65"/>
      <c r="AKP2" s="65"/>
      <c r="AKQ2" s="65"/>
      <c r="AKR2" s="65"/>
      <c r="AKS2" s="65"/>
      <c r="AKT2" s="65"/>
      <c r="AKU2" s="65"/>
      <c r="AKV2" s="65"/>
      <c r="AKW2" s="65"/>
      <c r="AKX2" s="65"/>
      <c r="AKY2" s="65"/>
      <c r="AKZ2" s="65"/>
      <c r="ALA2" s="65"/>
      <c r="ALB2" s="65"/>
      <c r="ALC2" s="65"/>
      <c r="ALD2" s="65"/>
      <c r="ALE2" s="65"/>
      <c r="ALF2" s="65"/>
      <c r="ALG2" s="65"/>
      <c r="ALH2" s="65"/>
      <c r="ALI2" s="65"/>
      <c r="ALJ2" s="65"/>
      <c r="ALK2" s="65"/>
      <c r="ALL2" s="65"/>
      <c r="ALM2" s="65"/>
      <c r="ALN2" s="65"/>
      <c r="ALO2" s="65"/>
      <c r="ALP2" s="65"/>
      <c r="ALQ2" s="65"/>
      <c r="ALR2" s="65"/>
      <c r="ALS2" s="65"/>
      <c r="ALT2" s="65"/>
      <c r="ALU2" s="65"/>
      <c r="ALV2" s="65"/>
      <c r="ALW2" s="65"/>
      <c r="ALX2" s="65"/>
      <c r="ALY2" s="65"/>
      <c r="ALZ2" s="65"/>
      <c r="AMA2" s="65"/>
      <c r="AMB2" s="65"/>
      <c r="AMC2" s="65"/>
      <c r="AMD2" s="65"/>
      <c r="AME2" s="65"/>
      <c r="AMF2" s="65"/>
      <c r="AMG2" s="65"/>
      <c r="AMH2" s="65"/>
      <c r="AMI2" s="65"/>
      <c r="AMJ2" s="65"/>
      <c r="AMK2" s="65"/>
      <c r="AML2" s="65"/>
      <c r="AMM2" s="65"/>
      <c r="AMN2" s="65"/>
      <c r="AMO2" s="65"/>
      <c r="AMP2" s="65"/>
      <c r="AMQ2" s="65"/>
      <c r="AMR2" s="65"/>
      <c r="AMS2" s="65"/>
      <c r="AMT2" s="65"/>
      <c r="AMU2" s="65"/>
      <c r="AMV2" s="65"/>
      <c r="AMW2" s="65"/>
      <c r="AMX2" s="65"/>
      <c r="AMY2" s="65"/>
      <c r="AMZ2" s="65"/>
      <c r="ANA2" s="65"/>
      <c r="ANB2" s="65"/>
      <c r="ANC2" s="65"/>
      <c r="AND2" s="65"/>
      <c r="ANE2" s="65"/>
      <c r="ANF2" s="65"/>
      <c r="ANG2" s="65"/>
      <c r="ANH2" s="65"/>
      <c r="ANI2" s="65"/>
      <c r="ANJ2" s="65"/>
      <c r="ANK2" s="65"/>
      <c r="ANL2" s="65"/>
      <c r="ANM2" s="65"/>
      <c r="ANN2" s="65"/>
      <c r="ANO2" s="65"/>
      <c r="ANP2" s="65"/>
      <c r="ANQ2" s="65"/>
      <c r="ANR2" s="65"/>
      <c r="ANS2" s="65"/>
      <c r="ANT2" s="65"/>
      <c r="ANU2" s="65"/>
      <c r="ANV2" s="65"/>
      <c r="ANW2" s="65"/>
      <c r="ANX2" s="65"/>
      <c r="ANY2" s="65"/>
      <c r="ANZ2" s="65"/>
      <c r="AOA2" s="65"/>
      <c r="AOB2" s="65"/>
      <c r="AOC2" s="65"/>
      <c r="AOD2" s="65"/>
      <c r="AOE2" s="65"/>
      <c r="AOF2" s="65"/>
      <c r="AOG2" s="65"/>
      <c r="AOH2" s="65"/>
      <c r="AOI2" s="65"/>
      <c r="AOJ2" s="65"/>
      <c r="AOK2" s="65"/>
      <c r="AOL2" s="65"/>
      <c r="AOM2" s="65"/>
      <c r="AON2" s="65"/>
      <c r="AOO2" s="65"/>
      <c r="AOP2" s="65"/>
      <c r="AOQ2" s="65"/>
      <c r="AOR2" s="65"/>
      <c r="AOS2" s="65"/>
      <c r="AOT2" s="65"/>
      <c r="AOU2" s="65"/>
      <c r="AOV2" s="65"/>
      <c r="AOW2" s="65"/>
      <c r="AOX2" s="65"/>
      <c r="AOY2" s="65"/>
      <c r="AOZ2" s="65"/>
      <c r="APA2" s="65"/>
      <c r="APB2" s="65"/>
      <c r="APC2" s="65"/>
      <c r="APD2" s="65"/>
      <c r="APE2" s="65"/>
      <c r="APF2" s="65"/>
      <c r="APG2" s="65"/>
      <c r="APH2" s="65"/>
      <c r="API2" s="65"/>
      <c r="APJ2" s="65"/>
      <c r="APK2" s="65"/>
      <c r="APL2" s="65"/>
      <c r="APM2" s="65"/>
      <c r="APN2" s="65"/>
      <c r="APO2" s="65"/>
      <c r="APP2" s="65"/>
      <c r="APQ2" s="65"/>
      <c r="APR2" s="65"/>
      <c r="APS2" s="65"/>
      <c r="APT2" s="65"/>
      <c r="APU2" s="65"/>
      <c r="APV2" s="65"/>
      <c r="APW2" s="65"/>
      <c r="APX2" s="65"/>
      <c r="APY2" s="65"/>
      <c r="APZ2" s="65"/>
      <c r="AQA2" s="65"/>
      <c r="AQB2" s="65"/>
      <c r="AQC2" s="65"/>
      <c r="AQD2" s="65"/>
      <c r="AQE2" s="65"/>
      <c r="AQF2" s="65"/>
      <c r="AQG2" s="65"/>
      <c r="AQH2" s="65"/>
      <c r="AQI2" s="65"/>
      <c r="AQJ2" s="65"/>
      <c r="AQK2" s="65"/>
      <c r="AQL2" s="65"/>
      <c r="AQM2" s="65"/>
      <c r="AQN2" s="65"/>
      <c r="AQO2" s="65"/>
      <c r="AQP2" s="65"/>
      <c r="AQQ2" s="65"/>
      <c r="AQR2" s="65"/>
      <c r="AQS2" s="65"/>
      <c r="AQT2" s="65"/>
      <c r="AQU2" s="65"/>
      <c r="AQV2" s="65"/>
      <c r="AQW2" s="65"/>
      <c r="AQX2" s="65"/>
      <c r="AQY2" s="65"/>
      <c r="AQZ2" s="65"/>
      <c r="ARA2" s="65"/>
      <c r="ARB2" s="65"/>
      <c r="ARC2" s="65"/>
      <c r="ARD2" s="65"/>
      <c r="ARE2" s="65"/>
      <c r="ARF2" s="65"/>
      <c r="ARG2" s="65"/>
      <c r="ARH2" s="65"/>
      <c r="ARI2" s="65"/>
      <c r="ARJ2" s="65"/>
      <c r="ARK2" s="65"/>
      <c r="ARL2" s="65"/>
      <c r="ARM2" s="65"/>
      <c r="ARN2" s="65"/>
      <c r="ARO2" s="65"/>
      <c r="ARP2" s="65"/>
      <c r="ARQ2" s="65"/>
      <c r="ARR2" s="65"/>
      <c r="ARS2" s="65"/>
      <c r="ART2" s="65"/>
      <c r="ARU2" s="65"/>
      <c r="ARV2" s="65"/>
      <c r="ARW2" s="65"/>
      <c r="ARX2" s="65"/>
      <c r="ARY2" s="65"/>
      <c r="ARZ2" s="65"/>
      <c r="ASA2" s="65"/>
      <c r="ASB2" s="65"/>
      <c r="ASC2" s="65"/>
      <c r="ASD2" s="65"/>
      <c r="ASE2" s="65"/>
      <c r="ASF2" s="65"/>
      <c r="ASG2" s="65"/>
      <c r="ASH2" s="65"/>
      <c r="ASI2" s="65"/>
      <c r="ASJ2" s="65"/>
      <c r="ASK2" s="65"/>
      <c r="ASL2" s="65"/>
      <c r="ASM2" s="65"/>
      <c r="ASN2" s="65"/>
      <c r="ASO2" s="65"/>
      <c r="ASP2" s="65"/>
      <c r="ASQ2" s="65"/>
      <c r="ASR2" s="65"/>
      <c r="ASS2" s="65"/>
      <c r="AST2" s="65"/>
      <c r="ASU2" s="65"/>
      <c r="ASV2" s="65"/>
      <c r="ASW2" s="65"/>
      <c r="ASX2" s="65"/>
      <c r="ASY2" s="65"/>
      <c r="ASZ2" s="65"/>
      <c r="ATA2" s="65"/>
      <c r="ATB2" s="65"/>
      <c r="ATC2" s="65"/>
      <c r="ATD2" s="65"/>
      <c r="ATE2" s="65"/>
      <c r="ATF2" s="65"/>
      <c r="ATG2" s="65"/>
      <c r="ATH2" s="65"/>
      <c r="ATI2" s="65"/>
      <c r="ATJ2" s="65"/>
      <c r="ATK2" s="65"/>
      <c r="ATL2" s="65"/>
      <c r="ATM2" s="65"/>
      <c r="ATN2" s="65"/>
      <c r="ATO2" s="65"/>
      <c r="ATP2" s="65"/>
      <c r="ATQ2" s="65"/>
      <c r="ATR2" s="65"/>
      <c r="ATS2" s="65"/>
      <c r="ATT2" s="65"/>
      <c r="ATU2" s="65"/>
      <c r="ATV2" s="65"/>
      <c r="ATW2" s="65"/>
      <c r="ATX2" s="65"/>
      <c r="ATY2" s="65"/>
      <c r="ATZ2" s="65"/>
      <c r="AUA2" s="65"/>
      <c r="AUB2" s="65"/>
      <c r="AUC2" s="65"/>
      <c r="AUD2" s="65"/>
      <c r="AUE2" s="65"/>
      <c r="AUF2" s="65"/>
      <c r="AUG2" s="65"/>
      <c r="AUH2" s="65"/>
      <c r="AUI2" s="65"/>
      <c r="AUJ2" s="65"/>
      <c r="AUK2" s="65"/>
      <c r="AUL2" s="65"/>
      <c r="AUM2" s="65"/>
      <c r="AUN2" s="65"/>
      <c r="AUO2" s="65"/>
      <c r="AUP2" s="65"/>
      <c r="AUQ2" s="65"/>
      <c r="AUR2" s="65"/>
      <c r="AUS2" s="65"/>
      <c r="AUT2" s="65"/>
      <c r="AUU2" s="65"/>
      <c r="AUV2" s="65"/>
      <c r="AUW2" s="65"/>
      <c r="AUX2" s="65"/>
      <c r="AUY2" s="65"/>
      <c r="AUZ2" s="65"/>
      <c r="AVA2" s="65"/>
      <c r="AVB2" s="65"/>
      <c r="AVC2" s="65"/>
      <c r="AVD2" s="65"/>
      <c r="AVE2" s="65"/>
      <c r="AVF2" s="65"/>
      <c r="AVG2" s="65"/>
      <c r="AVH2" s="65"/>
      <c r="AVI2" s="65"/>
      <c r="AVJ2" s="65"/>
      <c r="AVK2" s="65"/>
      <c r="AVL2" s="65"/>
      <c r="AVM2" s="65"/>
      <c r="AVN2" s="65"/>
      <c r="AVO2" s="65"/>
      <c r="AVP2" s="65"/>
      <c r="AVQ2" s="65"/>
      <c r="AVR2" s="65"/>
      <c r="AVS2" s="65"/>
      <c r="AVT2" s="65"/>
      <c r="AVU2" s="65"/>
      <c r="AVV2" s="65"/>
      <c r="AVW2" s="65"/>
      <c r="AVX2" s="65"/>
      <c r="AVY2" s="65"/>
      <c r="AVZ2" s="65"/>
      <c r="AWA2" s="65"/>
      <c r="AWB2" s="65"/>
      <c r="AWC2" s="65"/>
      <c r="AWD2" s="65"/>
      <c r="AWE2" s="65"/>
      <c r="AWF2" s="65"/>
      <c r="AWG2" s="65"/>
      <c r="AWH2" s="65"/>
      <c r="AWI2" s="65"/>
      <c r="AWJ2" s="65"/>
      <c r="AWK2" s="65"/>
      <c r="AWL2" s="65"/>
      <c r="AWM2" s="65"/>
      <c r="AWN2" s="65"/>
      <c r="AWO2" s="65"/>
      <c r="AWP2" s="65"/>
      <c r="AWQ2" s="65"/>
      <c r="AWR2" s="65"/>
      <c r="AWS2" s="65"/>
      <c r="AWT2" s="65"/>
      <c r="AWU2" s="65"/>
      <c r="AWV2" s="65"/>
      <c r="AWW2" s="65"/>
      <c r="AWX2" s="65"/>
      <c r="AWY2" s="65"/>
      <c r="AWZ2" s="65"/>
      <c r="AXA2" s="65"/>
      <c r="AXB2" s="65"/>
      <c r="AXC2" s="65"/>
      <c r="AXD2" s="65"/>
      <c r="AXE2" s="65"/>
      <c r="AXF2" s="65"/>
      <c r="AXG2" s="65"/>
      <c r="AXH2" s="65"/>
      <c r="AXI2" s="65"/>
      <c r="AXJ2" s="65"/>
      <c r="AXK2" s="65"/>
      <c r="AXL2" s="65"/>
      <c r="AXM2" s="65"/>
      <c r="AXN2" s="65"/>
      <c r="AXO2" s="65"/>
      <c r="AXP2" s="65"/>
      <c r="AXQ2" s="65"/>
      <c r="AXR2" s="65"/>
      <c r="AXS2" s="65"/>
      <c r="AXT2" s="65"/>
      <c r="AXU2" s="65"/>
      <c r="AXV2" s="65"/>
      <c r="AXW2" s="65"/>
      <c r="AXX2" s="65"/>
      <c r="AXY2" s="65"/>
      <c r="AXZ2" s="65"/>
      <c r="AYA2" s="65"/>
      <c r="AYB2" s="65"/>
      <c r="AYC2" s="65"/>
      <c r="AYD2" s="65"/>
      <c r="AYE2" s="65"/>
      <c r="AYF2" s="65"/>
      <c r="AYG2" s="65"/>
      <c r="AYH2" s="65"/>
      <c r="AYI2" s="65"/>
      <c r="AYJ2" s="65"/>
      <c r="AYK2" s="65"/>
      <c r="AYL2" s="65"/>
      <c r="AYM2" s="65"/>
      <c r="AYN2" s="65"/>
      <c r="AYO2" s="65"/>
      <c r="AYP2" s="65"/>
      <c r="AYQ2" s="65"/>
      <c r="AYR2" s="65"/>
      <c r="AYS2" s="65"/>
      <c r="AYT2" s="65"/>
      <c r="AYU2" s="65"/>
      <c r="AYV2" s="65"/>
      <c r="AYW2" s="65"/>
      <c r="AYX2" s="65"/>
      <c r="AYY2" s="65"/>
      <c r="AYZ2" s="65"/>
      <c r="AZA2" s="65"/>
      <c r="AZB2" s="65"/>
      <c r="AZC2" s="65"/>
      <c r="AZD2" s="65"/>
      <c r="AZE2" s="65"/>
      <c r="AZF2" s="65"/>
      <c r="AZG2" s="65"/>
      <c r="AZH2" s="65"/>
      <c r="AZI2" s="65"/>
      <c r="AZJ2" s="65"/>
      <c r="AZK2" s="65"/>
      <c r="AZL2" s="65"/>
      <c r="AZM2" s="65"/>
      <c r="AZN2" s="65"/>
      <c r="AZO2" s="65"/>
      <c r="AZP2" s="65"/>
      <c r="AZQ2" s="65"/>
      <c r="AZR2" s="65"/>
      <c r="AZS2" s="65"/>
      <c r="AZT2" s="65"/>
      <c r="AZU2" s="65"/>
      <c r="AZV2" s="65"/>
      <c r="AZW2" s="65"/>
      <c r="AZX2" s="65"/>
      <c r="AZY2" s="65"/>
      <c r="AZZ2" s="65"/>
      <c r="BAA2" s="65"/>
      <c r="BAB2" s="65"/>
      <c r="BAC2" s="65"/>
      <c r="BAD2" s="65"/>
      <c r="BAE2" s="65"/>
      <c r="BAF2" s="65"/>
      <c r="BAG2" s="65"/>
      <c r="BAH2" s="65"/>
      <c r="BAI2" s="65"/>
      <c r="BAJ2" s="65"/>
      <c r="BAK2" s="65"/>
      <c r="BAL2" s="65"/>
      <c r="BAM2" s="65"/>
      <c r="BAN2" s="65"/>
      <c r="BAO2" s="65"/>
      <c r="BAP2" s="65"/>
      <c r="BAQ2" s="65"/>
      <c r="BAR2" s="65"/>
      <c r="BAS2" s="65"/>
      <c r="BAT2" s="65"/>
      <c r="BAU2" s="65"/>
      <c r="BAV2" s="65"/>
      <c r="BAW2" s="65"/>
      <c r="BAX2" s="65"/>
      <c r="BAY2" s="65"/>
      <c r="BAZ2" s="65"/>
      <c r="BBA2" s="65"/>
      <c r="BBB2" s="65"/>
      <c r="BBC2" s="65"/>
      <c r="BBD2" s="65"/>
      <c r="BBE2" s="65"/>
      <c r="BBF2" s="65"/>
      <c r="BBG2" s="65"/>
      <c r="BBH2" s="65"/>
      <c r="BBI2" s="65"/>
      <c r="BBJ2" s="65"/>
      <c r="BBK2" s="65"/>
      <c r="BBL2" s="65"/>
      <c r="BBM2" s="65"/>
      <c r="BBN2" s="65"/>
      <c r="BBO2" s="65"/>
      <c r="BBP2" s="65"/>
      <c r="BBQ2" s="65"/>
      <c r="BBR2" s="65"/>
      <c r="BBS2" s="65"/>
      <c r="BBT2" s="65"/>
      <c r="BBU2" s="65"/>
      <c r="BBV2" s="65"/>
      <c r="BBW2" s="65"/>
      <c r="BBX2" s="65"/>
      <c r="BBY2" s="65"/>
      <c r="BBZ2" s="65"/>
      <c r="BCA2" s="65"/>
      <c r="BCB2" s="65"/>
      <c r="BCC2" s="65"/>
      <c r="BCD2" s="65"/>
      <c r="BCE2" s="65"/>
      <c r="BCF2" s="65"/>
      <c r="BCG2" s="65"/>
      <c r="BCH2" s="65"/>
      <c r="BCI2" s="65"/>
      <c r="BCJ2" s="65"/>
      <c r="BCK2" s="65"/>
      <c r="BCL2" s="65"/>
      <c r="BCM2" s="65"/>
      <c r="BCN2" s="65"/>
      <c r="BCO2" s="65"/>
      <c r="BCP2" s="65"/>
      <c r="BCQ2" s="65"/>
      <c r="BCR2" s="65"/>
      <c r="BCS2" s="65"/>
      <c r="BCT2" s="65"/>
      <c r="BCU2" s="65"/>
      <c r="BCV2" s="65"/>
      <c r="BCW2" s="65"/>
      <c r="BCX2" s="65"/>
      <c r="BCY2" s="65"/>
      <c r="BCZ2" s="65"/>
      <c r="BDA2" s="65"/>
      <c r="BDB2" s="65"/>
      <c r="BDC2" s="65"/>
      <c r="BDD2" s="65"/>
      <c r="BDE2" s="65"/>
      <c r="BDF2" s="65"/>
      <c r="BDG2" s="65"/>
      <c r="BDH2" s="65"/>
      <c r="BDI2" s="65"/>
      <c r="BDJ2" s="65"/>
      <c r="BDK2" s="65"/>
      <c r="BDL2" s="65"/>
      <c r="BDM2" s="65"/>
      <c r="BDN2" s="65"/>
      <c r="BDO2" s="65"/>
      <c r="BDP2" s="65"/>
      <c r="BDQ2" s="65"/>
      <c r="BDR2" s="65"/>
      <c r="BDS2" s="65"/>
      <c r="BDT2" s="65"/>
      <c r="BDU2" s="65"/>
      <c r="BDV2" s="65"/>
      <c r="BDW2" s="65"/>
      <c r="BDX2" s="65"/>
      <c r="BDY2" s="65"/>
      <c r="BDZ2" s="65"/>
      <c r="BEA2" s="65"/>
      <c r="BEB2" s="65"/>
      <c r="BEC2" s="65"/>
      <c r="BED2" s="65"/>
      <c r="BEE2" s="65"/>
      <c r="BEF2" s="65"/>
      <c r="BEG2" s="65"/>
      <c r="BEH2" s="65"/>
      <c r="BEI2" s="65"/>
      <c r="BEJ2" s="65"/>
      <c r="BEK2" s="65"/>
      <c r="BEL2" s="65"/>
      <c r="BEM2" s="65"/>
      <c r="BEN2" s="65"/>
      <c r="BEO2" s="65"/>
      <c r="BEP2" s="65"/>
      <c r="BEQ2" s="65"/>
      <c r="BER2" s="65"/>
      <c r="BES2" s="65"/>
      <c r="BET2" s="65"/>
      <c r="BEU2" s="65"/>
      <c r="BEV2" s="65"/>
      <c r="BEW2" s="65"/>
      <c r="BEX2" s="65"/>
      <c r="BEY2" s="65"/>
      <c r="BEZ2" s="65"/>
      <c r="BFA2" s="65"/>
      <c r="BFB2" s="65"/>
      <c r="BFC2" s="65"/>
      <c r="BFD2" s="65"/>
      <c r="BFE2" s="65"/>
      <c r="BFF2" s="65"/>
      <c r="BFG2" s="65"/>
      <c r="BFH2" s="65"/>
      <c r="BFI2" s="65"/>
      <c r="BFJ2" s="65"/>
      <c r="BFK2" s="65"/>
      <c r="BFL2" s="65"/>
      <c r="BFM2" s="65"/>
      <c r="BFN2" s="65"/>
      <c r="BFO2" s="65"/>
      <c r="BFP2" s="65"/>
      <c r="BFQ2" s="65"/>
      <c r="BFR2" s="65"/>
      <c r="BFS2" s="65"/>
      <c r="BFT2" s="65"/>
      <c r="BFU2" s="65"/>
      <c r="BFV2" s="65"/>
      <c r="BFW2" s="65"/>
      <c r="BFX2" s="65"/>
      <c r="BFY2" s="65"/>
      <c r="BFZ2" s="65"/>
      <c r="BGA2" s="65"/>
      <c r="BGB2" s="65"/>
      <c r="BGC2" s="65"/>
      <c r="BGD2" s="65"/>
      <c r="BGE2" s="65"/>
      <c r="BGF2" s="65"/>
      <c r="BGG2" s="65"/>
      <c r="BGH2" s="65"/>
      <c r="BGI2" s="65"/>
      <c r="BGJ2" s="65"/>
      <c r="BGK2" s="65"/>
      <c r="BGL2" s="65"/>
      <c r="BGM2" s="65"/>
      <c r="BGN2" s="65"/>
      <c r="BGO2" s="65"/>
      <c r="BGP2" s="65"/>
      <c r="BGQ2" s="65"/>
      <c r="BGR2" s="65"/>
      <c r="BGS2" s="65"/>
      <c r="BGT2" s="65"/>
      <c r="BGU2" s="65"/>
      <c r="BGV2" s="65"/>
      <c r="BGW2" s="65"/>
      <c r="BGX2" s="65"/>
      <c r="BGY2" s="65"/>
      <c r="BGZ2" s="65"/>
      <c r="BHA2" s="65"/>
      <c r="BHB2" s="65"/>
      <c r="BHC2" s="65"/>
      <c r="BHD2" s="65"/>
      <c r="BHE2" s="65"/>
      <c r="BHF2" s="65"/>
      <c r="BHG2" s="65"/>
      <c r="BHH2" s="65"/>
      <c r="BHI2" s="65"/>
      <c r="BHJ2" s="65"/>
      <c r="BHK2" s="65"/>
      <c r="BHL2" s="65"/>
      <c r="BHM2" s="65"/>
      <c r="BHN2" s="65"/>
      <c r="BHO2" s="65"/>
      <c r="BHP2" s="65"/>
      <c r="BHQ2" s="65"/>
      <c r="BHR2" s="65"/>
      <c r="BHS2" s="65"/>
      <c r="BHT2" s="65"/>
      <c r="BHU2" s="65"/>
      <c r="BHV2" s="65"/>
      <c r="BHW2" s="65"/>
      <c r="BHX2" s="65"/>
      <c r="BHY2" s="65"/>
      <c r="BHZ2" s="65"/>
      <c r="BIA2" s="65"/>
      <c r="BIB2" s="65"/>
      <c r="BIC2" s="65"/>
      <c r="BID2" s="65"/>
      <c r="BIE2" s="65"/>
      <c r="BIF2" s="65"/>
      <c r="BIG2" s="65"/>
      <c r="BIH2" s="65"/>
      <c r="BII2" s="65"/>
      <c r="BIJ2" s="65"/>
      <c r="BIK2" s="65"/>
      <c r="BIL2" s="65"/>
      <c r="BIM2" s="65"/>
      <c r="BIN2" s="65"/>
      <c r="BIO2" s="65"/>
      <c r="BIP2" s="65"/>
      <c r="BIQ2" s="65"/>
      <c r="BIR2" s="65"/>
      <c r="BIS2" s="65"/>
      <c r="BIT2" s="65"/>
      <c r="BIU2" s="65"/>
      <c r="BIV2" s="65"/>
      <c r="BIW2" s="65"/>
      <c r="BIX2" s="65"/>
      <c r="BIY2" s="65"/>
      <c r="BIZ2" s="65"/>
      <c r="BJA2" s="65"/>
      <c r="BJB2" s="65"/>
      <c r="BJC2" s="65"/>
      <c r="BJD2" s="65"/>
      <c r="BJE2" s="65"/>
      <c r="BJF2" s="65"/>
      <c r="BJG2" s="65"/>
      <c r="BJH2" s="65"/>
      <c r="BJI2" s="65"/>
      <c r="BJJ2" s="65"/>
      <c r="BJK2" s="65"/>
      <c r="BJL2" s="65"/>
      <c r="BJM2" s="65"/>
      <c r="BJN2" s="65"/>
      <c r="BJO2" s="65"/>
      <c r="BJP2" s="65"/>
      <c r="BJQ2" s="65"/>
      <c r="BJR2" s="65"/>
      <c r="BJS2" s="65"/>
      <c r="BJT2" s="65"/>
      <c r="BJU2" s="65"/>
      <c r="BJV2" s="65"/>
      <c r="BJW2" s="65"/>
      <c r="BJX2" s="65"/>
      <c r="BJY2" s="65"/>
      <c r="BJZ2" s="65"/>
      <c r="BKA2" s="65"/>
      <c r="BKB2" s="65"/>
      <c r="BKC2" s="65"/>
      <c r="BKD2" s="65"/>
      <c r="BKE2" s="65"/>
      <c r="BKF2" s="65"/>
      <c r="BKG2" s="65"/>
      <c r="BKH2" s="65"/>
      <c r="BKI2" s="65"/>
      <c r="BKJ2" s="65"/>
      <c r="BKK2" s="65"/>
      <c r="BKL2" s="65"/>
      <c r="BKM2" s="65"/>
      <c r="BKN2" s="65"/>
      <c r="BKO2" s="65"/>
      <c r="BKP2" s="65"/>
      <c r="BKQ2" s="65"/>
      <c r="BKR2" s="65"/>
      <c r="BKS2" s="65"/>
      <c r="BKT2" s="65"/>
      <c r="BKU2" s="65"/>
      <c r="BKV2" s="65"/>
      <c r="BKW2" s="65"/>
      <c r="BKX2" s="65"/>
      <c r="BKY2" s="65"/>
      <c r="BKZ2" s="65"/>
      <c r="BLA2" s="65"/>
      <c r="BLB2" s="65"/>
      <c r="BLC2" s="65"/>
      <c r="BLD2" s="65"/>
      <c r="BLE2" s="65"/>
      <c r="BLF2" s="65"/>
      <c r="BLG2" s="65"/>
      <c r="BLH2" s="65"/>
      <c r="BLI2" s="65"/>
      <c r="BLJ2" s="65"/>
      <c r="BLK2" s="65"/>
      <c r="BLL2" s="65"/>
      <c r="BLM2" s="65"/>
      <c r="BLN2" s="65"/>
      <c r="BLO2" s="65"/>
      <c r="BLP2" s="65"/>
      <c r="BLQ2" s="65"/>
      <c r="BLR2" s="65"/>
      <c r="BLS2" s="65"/>
      <c r="BLT2" s="65"/>
      <c r="BLU2" s="65"/>
      <c r="BLV2" s="65"/>
      <c r="BLW2" s="65"/>
      <c r="BLX2" s="65"/>
      <c r="BLY2" s="65"/>
      <c r="BLZ2" s="65"/>
      <c r="BMA2" s="65"/>
      <c r="BMB2" s="65"/>
      <c r="BMC2" s="65"/>
      <c r="BMD2" s="65"/>
      <c r="BME2" s="65"/>
      <c r="BMF2" s="65"/>
      <c r="BMG2" s="65"/>
      <c r="BMH2" s="65"/>
      <c r="BMI2" s="65"/>
      <c r="BMJ2" s="65"/>
      <c r="BMK2" s="65"/>
      <c r="BML2" s="65"/>
      <c r="BMM2" s="65"/>
      <c r="BMN2" s="65"/>
      <c r="BMO2" s="65"/>
      <c r="BMP2" s="65"/>
      <c r="BMQ2" s="65"/>
      <c r="BMR2" s="65"/>
      <c r="BMS2" s="65"/>
      <c r="BMT2" s="65"/>
      <c r="BMU2" s="65"/>
      <c r="BMV2" s="65"/>
      <c r="BMW2" s="65"/>
      <c r="BMX2" s="65"/>
      <c r="BMY2" s="65"/>
      <c r="BMZ2" s="65"/>
      <c r="BNA2" s="65"/>
      <c r="BNB2" s="65"/>
      <c r="BNC2" s="65"/>
      <c r="BND2" s="65"/>
      <c r="BNE2" s="65"/>
      <c r="BNF2" s="65"/>
      <c r="BNG2" s="65"/>
      <c r="BNH2" s="65"/>
      <c r="BNI2" s="65"/>
      <c r="BNJ2" s="65"/>
      <c r="BNK2" s="65"/>
      <c r="BNL2" s="65"/>
      <c r="BNM2" s="65"/>
      <c r="BNN2" s="65"/>
      <c r="BNO2" s="65"/>
      <c r="BNP2" s="65"/>
      <c r="BNQ2" s="65"/>
      <c r="BNR2" s="65"/>
      <c r="BNS2" s="65"/>
      <c r="BNT2" s="65"/>
      <c r="BNU2" s="65"/>
      <c r="BNV2" s="65"/>
      <c r="BNW2" s="65"/>
      <c r="BNX2" s="65"/>
      <c r="BNY2" s="65"/>
      <c r="BNZ2" s="65"/>
      <c r="BOA2" s="65"/>
      <c r="BOB2" s="65"/>
      <c r="BOC2" s="65"/>
      <c r="BOD2" s="65"/>
      <c r="BOE2" s="65"/>
      <c r="BOF2" s="65"/>
      <c r="BOG2" s="65"/>
      <c r="BOH2" s="65"/>
      <c r="BOI2" s="65"/>
      <c r="BOJ2" s="65"/>
      <c r="BOK2" s="65"/>
      <c r="BOL2" s="65"/>
      <c r="BOM2" s="65"/>
      <c r="BON2" s="65"/>
      <c r="BOO2" s="65"/>
      <c r="BOP2" s="65"/>
      <c r="BOQ2" s="65"/>
      <c r="BOR2" s="65"/>
      <c r="BOS2" s="65"/>
      <c r="BOT2" s="65"/>
      <c r="BOU2" s="65"/>
      <c r="BOV2" s="65"/>
      <c r="BOW2" s="65"/>
      <c r="BOX2" s="65"/>
      <c r="BOY2" s="65"/>
      <c r="BOZ2" s="65"/>
      <c r="BPA2" s="65"/>
      <c r="BPB2" s="65"/>
      <c r="BPC2" s="65"/>
      <c r="BPD2" s="65"/>
      <c r="BPE2" s="65"/>
      <c r="BPF2" s="65"/>
      <c r="BPG2" s="65"/>
      <c r="BPH2" s="65"/>
      <c r="BPI2" s="65"/>
      <c r="BPJ2" s="65"/>
      <c r="BPK2" s="65"/>
      <c r="BPL2" s="65"/>
      <c r="BPM2" s="65"/>
      <c r="BPN2" s="65"/>
      <c r="BPO2" s="65"/>
      <c r="BPP2" s="65"/>
      <c r="BPQ2" s="65"/>
      <c r="BPR2" s="65"/>
      <c r="BPS2" s="65"/>
      <c r="BPT2" s="65"/>
      <c r="BPU2" s="65"/>
      <c r="BPV2" s="65"/>
      <c r="BPW2" s="65"/>
      <c r="BPX2" s="65"/>
      <c r="BPY2" s="65"/>
      <c r="BPZ2" s="65"/>
      <c r="BQA2" s="65"/>
      <c r="BQB2" s="65"/>
      <c r="BQC2" s="65"/>
      <c r="BQD2" s="65"/>
      <c r="BQE2" s="65"/>
      <c r="BQF2" s="65"/>
      <c r="BQG2" s="65"/>
      <c r="BQH2" s="65"/>
      <c r="BQI2" s="65"/>
      <c r="BQJ2" s="65"/>
      <c r="BQK2" s="65"/>
      <c r="BQL2" s="65"/>
      <c r="BQM2" s="65"/>
      <c r="BQN2" s="65"/>
      <c r="BQO2" s="65"/>
      <c r="BQP2" s="65"/>
      <c r="BQQ2" s="65"/>
      <c r="BQR2" s="65"/>
      <c r="BQS2" s="65"/>
      <c r="BQT2" s="65"/>
      <c r="BQU2" s="65"/>
      <c r="BQV2" s="65"/>
      <c r="BQW2" s="65"/>
      <c r="BQX2" s="65"/>
      <c r="BQY2" s="65"/>
      <c r="BQZ2" s="65"/>
      <c r="BRA2" s="65"/>
      <c r="BRB2" s="65"/>
      <c r="BRC2" s="65"/>
      <c r="BRD2" s="65"/>
      <c r="BRE2" s="65"/>
      <c r="BRF2" s="65"/>
      <c r="BRG2" s="65"/>
      <c r="BRH2" s="65"/>
      <c r="BRI2" s="65"/>
      <c r="BRJ2" s="65"/>
      <c r="BRK2" s="65"/>
      <c r="BRL2" s="65"/>
      <c r="BRM2" s="65"/>
      <c r="BRN2" s="65"/>
      <c r="BRO2" s="65"/>
      <c r="BRP2" s="65"/>
      <c r="BRQ2" s="65"/>
      <c r="BRR2" s="65"/>
      <c r="BRS2" s="65"/>
      <c r="BRT2" s="65"/>
      <c r="BRU2" s="65"/>
      <c r="BRV2" s="65"/>
      <c r="BRW2" s="65"/>
      <c r="BRX2" s="65"/>
      <c r="BRY2" s="65"/>
      <c r="BRZ2" s="65"/>
      <c r="BSA2" s="65"/>
      <c r="BSB2" s="65"/>
      <c r="BSC2" s="65"/>
      <c r="BSD2" s="65"/>
      <c r="BSE2" s="65"/>
      <c r="BSF2" s="65"/>
      <c r="BSG2" s="65"/>
      <c r="BSH2" s="65"/>
      <c r="BSI2" s="65"/>
      <c r="BSJ2" s="65"/>
      <c r="BSK2" s="65"/>
      <c r="BSL2" s="65"/>
      <c r="BSM2" s="65"/>
      <c r="BSN2" s="65"/>
      <c r="BSO2" s="65"/>
      <c r="BSP2" s="65"/>
      <c r="BSQ2" s="65"/>
      <c r="BSR2" s="65"/>
      <c r="BSS2" s="65"/>
      <c r="BST2" s="65"/>
      <c r="BSU2" s="65"/>
      <c r="BSV2" s="65"/>
      <c r="BSW2" s="65"/>
      <c r="BSX2" s="65"/>
      <c r="BSY2" s="65"/>
      <c r="BSZ2" s="65"/>
      <c r="BTA2" s="65"/>
      <c r="BTB2" s="65"/>
      <c r="BTC2" s="65"/>
      <c r="BTD2" s="65"/>
      <c r="BTE2" s="65"/>
      <c r="BTF2" s="65"/>
      <c r="BTG2" s="65"/>
      <c r="BTH2" s="65"/>
      <c r="BTI2" s="65"/>
      <c r="BTJ2" s="65"/>
      <c r="BTK2" s="65"/>
      <c r="BTL2" s="65"/>
      <c r="BTM2" s="65"/>
      <c r="BTN2" s="65"/>
      <c r="BTO2" s="65"/>
      <c r="BTP2" s="65"/>
      <c r="BTQ2" s="65"/>
      <c r="BTR2" s="65"/>
      <c r="BTS2" s="65"/>
      <c r="BTT2" s="65"/>
      <c r="BTU2" s="65"/>
      <c r="BTV2" s="65"/>
      <c r="BTW2" s="65"/>
      <c r="BTX2" s="65"/>
      <c r="BTY2" s="65"/>
      <c r="BTZ2" s="65"/>
      <c r="BUA2" s="65"/>
      <c r="BUB2" s="65"/>
      <c r="BUC2" s="65"/>
      <c r="BUD2" s="65"/>
      <c r="BUE2" s="65"/>
      <c r="BUF2" s="65"/>
      <c r="BUG2" s="65"/>
      <c r="BUH2" s="65"/>
      <c r="BUI2" s="65"/>
      <c r="BUJ2" s="65"/>
      <c r="BUK2" s="65"/>
      <c r="BUL2" s="65"/>
      <c r="BUM2" s="65"/>
      <c r="BUN2" s="65"/>
      <c r="BUO2" s="65"/>
      <c r="BUP2" s="65"/>
      <c r="BUQ2" s="65"/>
      <c r="BUR2" s="65"/>
      <c r="BUS2" s="65"/>
      <c r="BUT2" s="65"/>
      <c r="BUU2" s="65"/>
      <c r="BUV2" s="65"/>
      <c r="BUW2" s="65"/>
      <c r="BUX2" s="65"/>
      <c r="BUY2" s="65"/>
      <c r="BUZ2" s="65"/>
      <c r="BVA2" s="65"/>
      <c r="BVB2" s="65"/>
      <c r="BVC2" s="65"/>
      <c r="BVD2" s="65"/>
      <c r="BVE2" s="65"/>
      <c r="BVF2" s="65"/>
      <c r="BVG2" s="65"/>
      <c r="BVH2" s="65"/>
      <c r="BVI2" s="65"/>
      <c r="BVJ2" s="65"/>
      <c r="BVK2" s="65"/>
      <c r="BVL2" s="65"/>
      <c r="BVM2" s="65"/>
      <c r="BVN2" s="65"/>
      <c r="BVO2" s="65"/>
      <c r="BVP2" s="65"/>
      <c r="BVQ2" s="65"/>
      <c r="BVR2" s="65"/>
      <c r="BVS2" s="65"/>
      <c r="BVT2" s="65"/>
      <c r="BVU2" s="65"/>
      <c r="BVV2" s="65"/>
      <c r="BVW2" s="65"/>
      <c r="BVX2" s="65"/>
      <c r="BVY2" s="65"/>
      <c r="BVZ2" s="65"/>
      <c r="BWA2" s="65"/>
      <c r="BWB2" s="65"/>
      <c r="BWC2" s="65"/>
      <c r="BWD2" s="65"/>
      <c r="BWE2" s="65"/>
      <c r="BWF2" s="65"/>
      <c r="BWG2" s="65"/>
      <c r="BWH2" s="65"/>
      <c r="BWI2" s="65"/>
      <c r="BWJ2" s="65"/>
      <c r="BWK2" s="65"/>
      <c r="BWL2" s="65"/>
      <c r="BWM2" s="65"/>
      <c r="BWN2" s="65"/>
      <c r="BWO2" s="65"/>
      <c r="BWP2" s="65"/>
      <c r="BWQ2" s="65"/>
      <c r="BWR2" s="65"/>
      <c r="BWS2" s="65"/>
      <c r="BWT2" s="65"/>
      <c r="BWU2" s="65"/>
      <c r="BWV2" s="65"/>
      <c r="BWW2" s="65"/>
      <c r="BWX2" s="65"/>
      <c r="BWY2" s="65"/>
      <c r="BWZ2" s="65"/>
      <c r="BXA2" s="65"/>
      <c r="BXB2" s="65"/>
      <c r="BXC2" s="65"/>
      <c r="BXD2" s="65"/>
      <c r="BXE2" s="65"/>
      <c r="BXF2" s="65"/>
      <c r="BXG2" s="65"/>
      <c r="BXH2" s="65"/>
      <c r="BXI2" s="65"/>
      <c r="BXJ2" s="65"/>
      <c r="BXK2" s="65"/>
      <c r="BXL2" s="65"/>
      <c r="BXM2" s="65"/>
      <c r="BXN2" s="65"/>
      <c r="BXO2" s="65"/>
      <c r="BXP2" s="65"/>
      <c r="BXQ2" s="65"/>
      <c r="BXR2" s="65"/>
      <c r="BXS2" s="65"/>
      <c r="BXT2" s="65"/>
      <c r="BXU2" s="65"/>
      <c r="BXV2" s="65"/>
      <c r="BXW2" s="65"/>
      <c r="BXX2" s="65"/>
      <c r="BXY2" s="65"/>
      <c r="BXZ2" s="65"/>
      <c r="BYA2" s="65"/>
      <c r="BYB2" s="65"/>
      <c r="BYC2" s="65"/>
      <c r="BYD2" s="65"/>
      <c r="BYE2" s="65"/>
      <c r="BYF2" s="65"/>
      <c r="BYG2" s="65"/>
      <c r="BYH2" s="65"/>
      <c r="BYI2" s="65"/>
      <c r="BYJ2" s="65"/>
      <c r="BYK2" s="65"/>
      <c r="BYL2" s="65"/>
      <c r="BYM2" s="65"/>
      <c r="BYN2" s="65"/>
      <c r="BYO2" s="65"/>
      <c r="BYP2" s="65"/>
      <c r="BYQ2" s="65"/>
      <c r="BYR2" s="65"/>
      <c r="BYS2" s="65"/>
      <c r="BYT2" s="65"/>
      <c r="BYU2" s="65"/>
      <c r="BYV2" s="65"/>
      <c r="BYW2" s="65"/>
      <c r="BYX2" s="65"/>
      <c r="BYY2" s="65"/>
      <c r="BYZ2" s="65"/>
      <c r="BZA2" s="65"/>
      <c r="BZB2" s="65"/>
      <c r="BZC2" s="65"/>
      <c r="BZD2" s="65"/>
      <c r="BZE2" s="65"/>
      <c r="BZF2" s="65"/>
      <c r="BZG2" s="65"/>
      <c r="BZH2" s="65"/>
      <c r="BZI2" s="65"/>
      <c r="BZJ2" s="65"/>
      <c r="BZK2" s="65"/>
      <c r="BZL2" s="65"/>
      <c r="BZM2" s="65"/>
      <c r="BZN2" s="65"/>
      <c r="BZO2" s="65"/>
      <c r="BZP2" s="65"/>
      <c r="BZQ2" s="65"/>
      <c r="BZR2" s="65"/>
      <c r="BZS2" s="65"/>
      <c r="BZT2" s="65"/>
      <c r="BZU2" s="65"/>
      <c r="BZV2" s="65"/>
      <c r="BZW2" s="65"/>
      <c r="BZX2" s="65"/>
      <c r="BZY2" s="65"/>
      <c r="BZZ2" s="65"/>
      <c r="CAA2" s="65"/>
      <c r="CAB2" s="65"/>
      <c r="CAC2" s="65"/>
      <c r="CAD2" s="65"/>
      <c r="CAE2" s="65"/>
      <c r="CAF2" s="65"/>
      <c r="CAG2" s="65"/>
      <c r="CAH2" s="65"/>
      <c r="CAI2" s="65"/>
      <c r="CAJ2" s="65"/>
      <c r="CAK2" s="65"/>
      <c r="CAL2" s="65"/>
      <c r="CAM2" s="65"/>
      <c r="CAN2" s="65"/>
      <c r="CAO2" s="65"/>
      <c r="CAP2" s="65"/>
      <c r="CAQ2" s="65"/>
      <c r="CAR2" s="65"/>
      <c r="CAS2" s="65"/>
      <c r="CAT2" s="65"/>
      <c r="CAU2" s="65"/>
      <c r="CAV2" s="65"/>
      <c r="CAW2" s="65"/>
      <c r="CAX2" s="65"/>
      <c r="CAY2" s="65"/>
      <c r="CAZ2" s="65"/>
      <c r="CBA2" s="65"/>
      <c r="CBB2" s="65"/>
      <c r="CBC2" s="65"/>
      <c r="CBD2" s="65"/>
      <c r="CBE2" s="65"/>
      <c r="CBF2" s="65"/>
      <c r="CBG2" s="65"/>
      <c r="CBH2" s="65"/>
      <c r="CBI2" s="65"/>
      <c r="CBJ2" s="65"/>
      <c r="CBK2" s="65"/>
      <c r="CBL2" s="65"/>
      <c r="CBM2" s="65"/>
      <c r="CBN2" s="65"/>
      <c r="CBO2" s="65"/>
      <c r="CBP2" s="65"/>
      <c r="CBQ2" s="65"/>
      <c r="CBR2" s="65"/>
      <c r="CBS2" s="65"/>
      <c r="CBT2" s="65"/>
      <c r="CBU2" s="65"/>
      <c r="CBV2" s="65"/>
      <c r="CBW2" s="65"/>
      <c r="CBX2" s="65"/>
      <c r="CBY2" s="65"/>
      <c r="CBZ2" s="65"/>
      <c r="CCA2" s="65"/>
      <c r="CCB2" s="65"/>
      <c r="CCC2" s="65"/>
      <c r="CCD2" s="65"/>
      <c r="CCE2" s="65"/>
      <c r="CCF2" s="65"/>
      <c r="CCG2" s="65"/>
      <c r="CCH2" s="65"/>
      <c r="CCI2" s="65"/>
      <c r="CCJ2" s="65"/>
      <c r="CCK2" s="65"/>
      <c r="CCL2" s="65"/>
      <c r="CCM2" s="65"/>
      <c r="CCN2" s="65"/>
      <c r="CCO2" s="65"/>
      <c r="CCP2" s="65"/>
      <c r="CCQ2" s="65"/>
      <c r="CCR2" s="65"/>
      <c r="CCS2" s="65"/>
      <c r="CCT2" s="65"/>
      <c r="CCU2" s="65"/>
      <c r="CCV2" s="65"/>
      <c r="CCW2" s="65"/>
      <c r="CCX2" s="65"/>
      <c r="CCY2" s="65"/>
      <c r="CCZ2" s="65"/>
      <c r="CDA2" s="65"/>
      <c r="CDB2" s="65"/>
      <c r="CDC2" s="65"/>
      <c r="CDD2" s="65"/>
      <c r="CDE2" s="65"/>
      <c r="CDF2" s="65"/>
      <c r="CDG2" s="65"/>
      <c r="CDH2" s="65"/>
      <c r="CDI2" s="65"/>
      <c r="CDJ2" s="65"/>
      <c r="CDK2" s="65"/>
      <c r="CDL2" s="65"/>
      <c r="CDM2" s="65"/>
      <c r="CDN2" s="65"/>
      <c r="CDO2" s="65"/>
      <c r="CDP2" s="65"/>
      <c r="CDQ2" s="65"/>
      <c r="CDR2" s="65"/>
      <c r="CDS2" s="65"/>
      <c r="CDT2" s="65"/>
      <c r="CDU2" s="65"/>
      <c r="CDV2" s="65"/>
      <c r="CDW2" s="65"/>
      <c r="CDX2" s="65"/>
      <c r="CDY2" s="65"/>
      <c r="CDZ2" s="65"/>
      <c r="CEA2" s="65"/>
      <c r="CEB2" s="65"/>
      <c r="CEC2" s="65"/>
      <c r="CED2" s="65"/>
      <c r="CEE2" s="65"/>
      <c r="CEF2" s="65"/>
      <c r="CEG2" s="65"/>
      <c r="CEH2" s="65"/>
      <c r="CEI2" s="65"/>
      <c r="CEJ2" s="65"/>
      <c r="CEK2" s="65"/>
      <c r="CEL2" s="65"/>
      <c r="CEM2" s="65"/>
      <c r="CEN2" s="65"/>
      <c r="CEO2" s="65"/>
      <c r="CEP2" s="65"/>
      <c r="CEQ2" s="65"/>
      <c r="CER2" s="65"/>
      <c r="CES2" s="65"/>
      <c r="CET2" s="65"/>
      <c r="CEU2" s="65"/>
      <c r="CEV2" s="65"/>
      <c r="CEW2" s="65"/>
      <c r="CEX2" s="65"/>
      <c r="CEY2" s="65"/>
      <c r="CEZ2" s="65"/>
      <c r="CFA2" s="65"/>
      <c r="CFB2" s="65"/>
      <c r="CFC2" s="65"/>
      <c r="CFD2" s="65"/>
      <c r="CFE2" s="65"/>
      <c r="CFF2" s="65"/>
      <c r="CFG2" s="65"/>
      <c r="CFH2" s="65"/>
      <c r="CFI2" s="65"/>
      <c r="CFJ2" s="65"/>
      <c r="CFK2" s="65"/>
      <c r="CFL2" s="65"/>
      <c r="CFM2" s="65"/>
      <c r="CFN2" s="65"/>
      <c r="CFO2" s="65"/>
      <c r="CFP2" s="65"/>
      <c r="CFQ2" s="65"/>
      <c r="CFR2" s="65"/>
      <c r="CFS2" s="65"/>
      <c r="CFT2" s="65"/>
      <c r="CFU2" s="65"/>
      <c r="CFV2" s="65"/>
      <c r="CFW2" s="65"/>
      <c r="CFX2" s="65"/>
      <c r="CFY2" s="65"/>
      <c r="CFZ2" s="65"/>
      <c r="CGA2" s="65"/>
      <c r="CGB2" s="65"/>
      <c r="CGC2" s="65"/>
      <c r="CGD2" s="65"/>
      <c r="CGE2" s="65"/>
      <c r="CGF2" s="65"/>
      <c r="CGG2" s="65"/>
      <c r="CGH2" s="65"/>
      <c r="CGI2" s="65"/>
      <c r="CGJ2" s="65"/>
      <c r="CGK2" s="65"/>
      <c r="CGL2" s="65"/>
      <c r="CGM2" s="65"/>
      <c r="CGN2" s="65"/>
      <c r="CGO2" s="65"/>
      <c r="CGP2" s="65"/>
      <c r="CGQ2" s="65"/>
      <c r="CGR2" s="65"/>
      <c r="CGS2" s="65"/>
      <c r="CGT2" s="65"/>
      <c r="CGU2" s="65"/>
      <c r="CGV2" s="65"/>
      <c r="CGW2" s="65"/>
      <c r="CGX2" s="65"/>
      <c r="CGY2" s="65"/>
      <c r="CGZ2" s="65"/>
      <c r="CHA2" s="65"/>
      <c r="CHB2" s="65"/>
      <c r="CHC2" s="65"/>
      <c r="CHD2" s="65"/>
      <c r="CHE2" s="65"/>
      <c r="CHF2" s="65"/>
      <c r="CHG2" s="65"/>
      <c r="CHH2" s="65"/>
      <c r="CHI2" s="65"/>
      <c r="CHJ2" s="65"/>
      <c r="CHK2" s="65"/>
      <c r="CHL2" s="65"/>
      <c r="CHM2" s="65"/>
      <c r="CHN2" s="65"/>
      <c r="CHO2" s="65"/>
      <c r="CHP2" s="65"/>
      <c r="CHQ2" s="65"/>
      <c r="CHR2" s="65"/>
      <c r="CHS2" s="65"/>
      <c r="CHT2" s="65"/>
      <c r="CHU2" s="65"/>
      <c r="CHV2" s="65"/>
      <c r="CHW2" s="65"/>
      <c r="CHX2" s="65"/>
      <c r="CHY2" s="65"/>
      <c r="CHZ2" s="65"/>
      <c r="CIA2" s="65"/>
      <c r="CIB2" s="65"/>
      <c r="CIC2" s="65"/>
      <c r="CID2" s="65"/>
      <c r="CIE2" s="65"/>
      <c r="CIF2" s="65"/>
      <c r="CIG2" s="65"/>
      <c r="CIH2" s="65"/>
      <c r="CII2" s="65"/>
      <c r="CIJ2" s="65"/>
      <c r="CIK2" s="65"/>
      <c r="CIL2" s="65"/>
      <c r="CIM2" s="65"/>
      <c r="CIN2" s="65"/>
      <c r="CIO2" s="65"/>
      <c r="CIP2" s="65"/>
      <c r="CIQ2" s="65"/>
      <c r="CIR2" s="65"/>
      <c r="CIS2" s="65"/>
      <c r="CIT2" s="65"/>
      <c r="CIU2" s="65"/>
      <c r="CIV2" s="65"/>
      <c r="CIW2" s="65"/>
      <c r="CIX2" s="65"/>
      <c r="CIY2" s="65"/>
      <c r="CIZ2" s="65"/>
      <c r="CJA2" s="65"/>
      <c r="CJB2" s="65"/>
      <c r="CJC2" s="65"/>
      <c r="CJD2" s="65"/>
      <c r="CJE2" s="65"/>
      <c r="CJF2" s="65"/>
      <c r="CJG2" s="65"/>
      <c r="CJH2" s="65"/>
      <c r="CJI2" s="65"/>
      <c r="CJJ2" s="65"/>
      <c r="CJK2" s="65"/>
      <c r="CJL2" s="65"/>
      <c r="CJM2" s="65"/>
      <c r="CJN2" s="65"/>
      <c r="CJO2" s="65"/>
      <c r="CJP2" s="65"/>
      <c r="CJQ2" s="65"/>
      <c r="CJR2" s="65"/>
      <c r="CJS2" s="65"/>
      <c r="CJT2" s="65"/>
      <c r="CJU2" s="65"/>
      <c r="CJV2" s="65"/>
      <c r="CJW2" s="65"/>
      <c r="CJX2" s="65"/>
      <c r="CJY2" s="65"/>
      <c r="CJZ2" s="65"/>
      <c r="CKA2" s="65"/>
      <c r="CKB2" s="65"/>
      <c r="CKC2" s="65"/>
      <c r="CKD2" s="65"/>
      <c r="CKE2" s="65"/>
      <c r="CKF2" s="65"/>
      <c r="CKG2" s="65"/>
      <c r="CKH2" s="65"/>
      <c r="CKI2" s="65"/>
      <c r="CKJ2" s="65"/>
      <c r="CKK2" s="65"/>
      <c r="CKL2" s="65"/>
      <c r="CKM2" s="65"/>
      <c r="CKN2" s="65"/>
      <c r="CKO2" s="65"/>
      <c r="CKP2" s="65"/>
      <c r="CKQ2" s="65"/>
      <c r="CKR2" s="65"/>
      <c r="CKS2" s="65"/>
      <c r="CKT2" s="65"/>
      <c r="CKU2" s="65"/>
      <c r="CKV2" s="65"/>
      <c r="CKW2" s="65"/>
      <c r="CKX2" s="65"/>
      <c r="CKY2" s="65"/>
      <c r="CKZ2" s="65"/>
      <c r="CLA2" s="65"/>
      <c r="CLB2" s="65"/>
      <c r="CLC2" s="65"/>
      <c r="CLD2" s="65"/>
      <c r="CLE2" s="65"/>
      <c r="CLF2" s="65"/>
      <c r="CLG2" s="65"/>
      <c r="CLH2" s="65"/>
      <c r="CLI2" s="65"/>
      <c r="CLJ2" s="65"/>
      <c r="CLK2" s="65"/>
      <c r="CLL2" s="65"/>
      <c r="CLM2" s="65"/>
      <c r="CLN2" s="65"/>
      <c r="CLO2" s="65"/>
      <c r="CLP2" s="65"/>
      <c r="CLQ2" s="65"/>
      <c r="CLR2" s="65"/>
      <c r="CLS2" s="65"/>
      <c r="CLT2" s="65"/>
      <c r="CLU2" s="65"/>
      <c r="CLV2" s="65"/>
      <c r="CLW2" s="65"/>
      <c r="CLX2" s="65"/>
      <c r="CLY2" s="65"/>
      <c r="CLZ2" s="65"/>
      <c r="CMA2" s="65"/>
      <c r="CMB2" s="65"/>
      <c r="CMC2" s="65"/>
      <c r="CMD2" s="65"/>
      <c r="CME2" s="65"/>
      <c r="CMF2" s="65"/>
      <c r="CMG2" s="65"/>
      <c r="CMH2" s="65"/>
      <c r="CMI2" s="65"/>
      <c r="CMJ2" s="65"/>
      <c r="CMK2" s="65"/>
      <c r="CML2" s="65"/>
      <c r="CMM2" s="65"/>
      <c r="CMN2" s="65"/>
      <c r="CMO2" s="65"/>
      <c r="CMP2" s="65"/>
      <c r="CMQ2" s="65"/>
      <c r="CMR2" s="65"/>
      <c r="CMS2" s="65"/>
      <c r="CMT2" s="65"/>
      <c r="CMU2" s="65"/>
      <c r="CMV2" s="65"/>
      <c r="CMW2" s="65"/>
      <c r="CMX2" s="65"/>
      <c r="CMY2" s="65"/>
      <c r="CMZ2" s="65"/>
      <c r="CNA2" s="65"/>
      <c r="CNB2" s="65"/>
      <c r="CNC2" s="65"/>
      <c r="CND2" s="65"/>
      <c r="CNE2" s="65"/>
      <c r="CNF2" s="65"/>
      <c r="CNG2" s="65"/>
      <c r="CNH2" s="65"/>
      <c r="CNI2" s="65"/>
      <c r="CNJ2" s="65"/>
      <c r="CNK2" s="65"/>
      <c r="CNL2" s="65"/>
      <c r="CNM2" s="65"/>
      <c r="CNN2" s="65"/>
      <c r="CNO2" s="65"/>
      <c r="CNP2" s="65"/>
      <c r="CNQ2" s="65"/>
      <c r="CNR2" s="65"/>
      <c r="CNS2" s="65"/>
      <c r="CNT2" s="65"/>
      <c r="CNU2" s="65"/>
      <c r="CNV2" s="65"/>
      <c r="CNW2" s="65"/>
      <c r="CNX2" s="65"/>
      <c r="CNY2" s="65"/>
      <c r="CNZ2" s="65"/>
      <c r="COA2" s="65"/>
      <c r="COB2" s="65"/>
      <c r="COC2" s="65"/>
      <c r="COD2" s="65"/>
      <c r="COE2" s="65"/>
      <c r="COF2" s="65"/>
      <c r="COG2" s="65"/>
      <c r="COH2" s="65"/>
      <c r="COI2" s="65"/>
      <c r="COJ2" s="65"/>
      <c r="COK2" s="65"/>
      <c r="COL2" s="65"/>
      <c r="COM2" s="65"/>
      <c r="CON2" s="65"/>
      <c r="COO2" s="65"/>
      <c r="COP2" s="65"/>
      <c r="COQ2" s="65"/>
      <c r="COR2" s="65"/>
      <c r="COS2" s="65"/>
      <c r="COT2" s="65"/>
      <c r="COU2" s="65"/>
      <c r="COV2" s="65"/>
      <c r="COW2" s="65"/>
      <c r="COX2" s="65"/>
      <c r="COY2" s="65"/>
      <c r="COZ2" s="65"/>
      <c r="CPA2" s="65"/>
      <c r="CPB2" s="65"/>
      <c r="CPC2" s="65"/>
      <c r="CPD2" s="65"/>
      <c r="CPE2" s="65"/>
      <c r="CPF2" s="65"/>
      <c r="CPG2" s="65"/>
      <c r="CPH2" s="65"/>
      <c r="CPI2" s="65"/>
      <c r="CPJ2" s="65"/>
      <c r="CPK2" s="65"/>
      <c r="CPL2" s="65"/>
      <c r="CPM2" s="65"/>
      <c r="CPN2" s="65"/>
      <c r="CPO2" s="65"/>
      <c r="CPP2" s="65"/>
      <c r="CPQ2" s="65"/>
      <c r="CPR2" s="65"/>
      <c r="CPS2" s="65"/>
      <c r="CPT2" s="65"/>
      <c r="CPU2" s="65"/>
      <c r="CPV2" s="65"/>
      <c r="CPW2" s="65"/>
      <c r="CPX2" s="65"/>
      <c r="CPY2" s="65"/>
      <c r="CPZ2" s="65"/>
      <c r="CQA2" s="65"/>
      <c r="CQB2" s="65"/>
      <c r="CQC2" s="65"/>
      <c r="CQD2" s="65"/>
      <c r="CQE2" s="65"/>
      <c r="CQF2" s="65"/>
      <c r="CQG2" s="65"/>
      <c r="CQH2" s="65"/>
      <c r="CQI2" s="65"/>
      <c r="CQJ2" s="65"/>
      <c r="CQK2" s="65"/>
      <c r="CQL2" s="65"/>
      <c r="CQM2" s="65"/>
      <c r="CQN2" s="65"/>
      <c r="CQO2" s="65"/>
      <c r="CQP2" s="65"/>
      <c r="CQQ2" s="65"/>
      <c r="CQR2" s="65"/>
      <c r="CQS2" s="65"/>
      <c r="CQT2" s="65"/>
      <c r="CQU2" s="65"/>
      <c r="CQV2" s="65"/>
      <c r="CQW2" s="65"/>
      <c r="CQX2" s="65"/>
      <c r="CQY2" s="65"/>
      <c r="CQZ2" s="65"/>
      <c r="CRA2" s="65"/>
      <c r="CRB2" s="65"/>
      <c r="CRC2" s="65"/>
      <c r="CRD2" s="65"/>
      <c r="CRE2" s="65"/>
      <c r="CRF2" s="65"/>
      <c r="CRG2" s="65"/>
      <c r="CRH2" s="65"/>
      <c r="CRI2" s="65"/>
      <c r="CRJ2" s="65"/>
      <c r="CRK2" s="65"/>
      <c r="CRL2" s="65"/>
      <c r="CRM2" s="65"/>
      <c r="CRN2" s="65"/>
      <c r="CRO2" s="65"/>
      <c r="CRP2" s="65"/>
      <c r="CRQ2" s="65"/>
      <c r="CRR2" s="65"/>
      <c r="CRS2" s="65"/>
      <c r="CRT2" s="65"/>
      <c r="CRU2" s="65"/>
      <c r="CRV2" s="65"/>
      <c r="CRW2" s="65"/>
      <c r="CRX2" s="65"/>
      <c r="CRY2" s="65"/>
      <c r="CRZ2" s="65"/>
      <c r="CSA2" s="65"/>
      <c r="CSB2" s="65"/>
      <c r="CSC2" s="65"/>
      <c r="CSD2" s="65"/>
      <c r="CSE2" s="65"/>
      <c r="CSF2" s="65"/>
      <c r="CSG2" s="65"/>
      <c r="CSH2" s="65"/>
      <c r="CSI2" s="65"/>
      <c r="CSJ2" s="65"/>
      <c r="CSK2" s="65"/>
      <c r="CSL2" s="65"/>
      <c r="CSM2" s="65"/>
      <c r="CSN2" s="65"/>
      <c r="CSO2" s="65"/>
      <c r="CSP2" s="65"/>
      <c r="CSQ2" s="65"/>
      <c r="CSR2" s="65"/>
      <c r="CSS2" s="65"/>
      <c r="CST2" s="65"/>
      <c r="CSU2" s="65"/>
      <c r="CSV2" s="65"/>
      <c r="CSW2" s="65"/>
      <c r="CSX2" s="65"/>
      <c r="CSY2" s="65"/>
      <c r="CSZ2" s="65"/>
      <c r="CTA2" s="65"/>
      <c r="CTB2" s="65"/>
      <c r="CTC2" s="65"/>
      <c r="CTD2" s="65"/>
      <c r="CTE2" s="65"/>
      <c r="CTF2" s="65"/>
      <c r="CTG2" s="65"/>
      <c r="CTH2" s="65"/>
      <c r="CTI2" s="65"/>
      <c r="CTJ2" s="65"/>
      <c r="CTK2" s="65"/>
      <c r="CTL2" s="65"/>
      <c r="CTM2" s="65"/>
      <c r="CTN2" s="65"/>
      <c r="CTO2" s="65"/>
      <c r="CTP2" s="65"/>
      <c r="CTQ2" s="65"/>
      <c r="CTR2" s="65"/>
      <c r="CTS2" s="65"/>
      <c r="CTT2" s="65"/>
      <c r="CTU2" s="65"/>
      <c r="CTV2" s="65"/>
      <c r="CTW2" s="65"/>
      <c r="CTX2" s="65"/>
      <c r="CTY2" s="65"/>
      <c r="CTZ2" s="65"/>
      <c r="CUA2" s="65"/>
      <c r="CUB2" s="65"/>
      <c r="CUC2" s="65"/>
      <c r="CUD2" s="65"/>
      <c r="CUE2" s="65"/>
      <c r="CUF2" s="65"/>
      <c r="CUG2" s="65"/>
      <c r="CUH2" s="65"/>
      <c r="CUI2" s="65"/>
      <c r="CUJ2" s="65"/>
      <c r="CUK2" s="65"/>
      <c r="CUL2" s="65"/>
      <c r="CUM2" s="65"/>
      <c r="CUN2" s="65"/>
      <c r="CUO2" s="65"/>
      <c r="CUP2" s="65"/>
      <c r="CUQ2" s="65"/>
      <c r="CUR2" s="65"/>
      <c r="CUS2" s="65"/>
      <c r="CUT2" s="65"/>
      <c r="CUU2" s="65"/>
      <c r="CUV2" s="65"/>
      <c r="CUW2" s="65"/>
      <c r="CUX2" s="65"/>
      <c r="CUY2" s="65"/>
      <c r="CUZ2" s="65"/>
      <c r="CVA2" s="65"/>
      <c r="CVB2" s="65"/>
      <c r="CVC2" s="65"/>
      <c r="CVD2" s="65"/>
      <c r="CVE2" s="65"/>
      <c r="CVF2" s="65"/>
      <c r="CVG2" s="65"/>
      <c r="CVH2" s="65"/>
      <c r="CVI2" s="65"/>
      <c r="CVJ2" s="65"/>
      <c r="CVK2" s="65"/>
      <c r="CVL2" s="65"/>
      <c r="CVM2" s="65"/>
      <c r="CVN2" s="65"/>
      <c r="CVO2" s="65"/>
      <c r="CVP2" s="65"/>
      <c r="CVQ2" s="65"/>
      <c r="CVR2" s="65"/>
      <c r="CVS2" s="65"/>
      <c r="CVT2" s="65"/>
      <c r="CVU2" s="65"/>
      <c r="CVV2" s="65"/>
      <c r="CVW2" s="65"/>
      <c r="CVX2" s="65"/>
      <c r="CVY2" s="65"/>
      <c r="CVZ2" s="65"/>
      <c r="CWA2" s="65"/>
      <c r="CWB2" s="65"/>
      <c r="CWC2" s="65"/>
      <c r="CWD2" s="65"/>
      <c r="CWE2" s="65"/>
      <c r="CWF2" s="65"/>
      <c r="CWG2" s="65"/>
      <c r="CWH2" s="65"/>
      <c r="CWI2" s="65"/>
      <c r="CWJ2" s="65"/>
      <c r="CWK2" s="65"/>
      <c r="CWL2" s="65"/>
      <c r="CWM2" s="65"/>
      <c r="CWN2" s="65"/>
      <c r="CWO2" s="65"/>
      <c r="CWP2" s="65"/>
      <c r="CWQ2" s="65"/>
      <c r="CWR2" s="65"/>
      <c r="CWS2" s="65"/>
      <c r="CWT2" s="65"/>
      <c r="CWU2" s="65"/>
      <c r="CWV2" s="65"/>
      <c r="CWW2" s="65"/>
      <c r="CWX2" s="65"/>
      <c r="CWY2" s="65"/>
      <c r="CWZ2" s="65"/>
      <c r="CXA2" s="65"/>
      <c r="CXB2" s="65"/>
      <c r="CXC2" s="65"/>
      <c r="CXD2" s="65"/>
      <c r="CXE2" s="65"/>
      <c r="CXF2" s="65"/>
      <c r="CXG2" s="65"/>
      <c r="CXH2" s="65"/>
      <c r="CXI2" s="65"/>
      <c r="CXJ2" s="65"/>
      <c r="CXK2" s="65"/>
      <c r="CXL2" s="65"/>
      <c r="CXM2" s="65"/>
      <c r="CXN2" s="65"/>
      <c r="CXO2" s="65"/>
      <c r="CXP2" s="65"/>
      <c r="CXQ2" s="65"/>
      <c r="CXR2" s="65"/>
      <c r="CXS2" s="65"/>
      <c r="CXT2" s="65"/>
      <c r="CXU2" s="65"/>
      <c r="CXV2" s="65"/>
      <c r="CXW2" s="65"/>
      <c r="CXX2" s="65"/>
      <c r="CXY2" s="65"/>
      <c r="CXZ2" s="65"/>
      <c r="CYA2" s="65"/>
      <c r="CYB2" s="65"/>
      <c r="CYC2" s="65"/>
      <c r="CYD2" s="65"/>
      <c r="CYE2" s="65"/>
      <c r="CYF2" s="65"/>
      <c r="CYG2" s="65"/>
      <c r="CYH2" s="65"/>
      <c r="CYI2" s="65"/>
      <c r="CYJ2" s="65"/>
      <c r="CYK2" s="65"/>
      <c r="CYL2" s="65"/>
      <c r="CYM2" s="65"/>
      <c r="CYN2" s="65"/>
      <c r="CYO2" s="65"/>
      <c r="CYP2" s="65"/>
      <c r="CYQ2" s="65"/>
      <c r="CYR2" s="65"/>
      <c r="CYS2" s="65"/>
      <c r="CYT2" s="65"/>
      <c r="CYU2" s="65"/>
      <c r="CYV2" s="65"/>
      <c r="CYW2" s="65"/>
      <c r="CYX2" s="65"/>
      <c r="CYY2" s="65"/>
      <c r="CYZ2" s="65"/>
      <c r="CZA2" s="65"/>
      <c r="CZB2" s="65"/>
      <c r="CZC2" s="65"/>
      <c r="CZD2" s="65"/>
      <c r="CZE2" s="65"/>
      <c r="CZF2" s="65"/>
      <c r="CZG2" s="65"/>
      <c r="CZH2" s="65"/>
      <c r="CZI2" s="65"/>
      <c r="CZJ2" s="65"/>
      <c r="CZK2" s="65"/>
      <c r="CZL2" s="65"/>
      <c r="CZM2" s="65"/>
      <c r="CZN2" s="65"/>
      <c r="CZO2" s="65"/>
      <c r="CZP2" s="65"/>
      <c r="CZQ2" s="65"/>
      <c r="CZR2" s="65"/>
      <c r="CZS2" s="65"/>
      <c r="CZT2" s="65"/>
      <c r="CZU2" s="65"/>
      <c r="CZV2" s="65"/>
      <c r="CZW2" s="65"/>
      <c r="CZX2" s="65"/>
      <c r="CZY2" s="65"/>
      <c r="CZZ2" s="65"/>
      <c r="DAA2" s="65"/>
      <c r="DAB2" s="65"/>
      <c r="DAC2" s="65"/>
      <c r="DAD2" s="65"/>
      <c r="DAE2" s="65"/>
      <c r="DAF2" s="65"/>
      <c r="DAG2" s="65"/>
      <c r="DAH2" s="65"/>
      <c r="DAI2" s="65"/>
      <c r="DAJ2" s="65"/>
      <c r="DAK2" s="65"/>
      <c r="DAL2" s="65"/>
      <c r="DAM2" s="65"/>
      <c r="DAN2" s="65"/>
      <c r="DAO2" s="65"/>
      <c r="DAP2" s="65"/>
      <c r="DAQ2" s="65"/>
      <c r="DAR2" s="65"/>
      <c r="DAS2" s="65"/>
      <c r="DAT2" s="65"/>
      <c r="DAU2" s="65"/>
      <c r="DAV2" s="65"/>
      <c r="DAW2" s="65"/>
      <c r="DAX2" s="65"/>
      <c r="DAY2" s="65"/>
      <c r="DAZ2" s="65"/>
      <c r="DBA2" s="65"/>
      <c r="DBB2" s="65"/>
      <c r="DBC2" s="65"/>
      <c r="DBD2" s="65"/>
      <c r="DBE2" s="65"/>
      <c r="DBF2" s="65"/>
      <c r="DBG2" s="65"/>
      <c r="DBH2" s="65"/>
      <c r="DBI2" s="65"/>
      <c r="DBJ2" s="65"/>
      <c r="DBK2" s="65"/>
      <c r="DBL2" s="65"/>
      <c r="DBM2" s="65"/>
      <c r="DBN2" s="65"/>
      <c r="DBO2" s="65"/>
      <c r="DBP2" s="65"/>
      <c r="DBQ2" s="65"/>
      <c r="DBR2" s="65"/>
      <c r="DBS2" s="65"/>
      <c r="DBT2" s="65"/>
      <c r="DBU2" s="65"/>
      <c r="DBV2" s="65"/>
      <c r="DBW2" s="65"/>
      <c r="DBX2" s="65"/>
      <c r="DBY2" s="65"/>
      <c r="DBZ2" s="65"/>
      <c r="DCA2" s="65"/>
      <c r="DCB2" s="65"/>
      <c r="DCC2" s="65"/>
      <c r="DCD2" s="65"/>
      <c r="DCE2" s="65"/>
      <c r="DCF2" s="65"/>
      <c r="DCG2" s="65"/>
      <c r="DCH2" s="65"/>
      <c r="DCI2" s="65"/>
      <c r="DCJ2" s="65"/>
      <c r="DCK2" s="65"/>
      <c r="DCL2" s="65"/>
      <c r="DCM2" s="65"/>
      <c r="DCN2" s="65"/>
      <c r="DCO2" s="65"/>
      <c r="DCP2" s="65"/>
      <c r="DCQ2" s="65"/>
      <c r="DCR2" s="65"/>
      <c r="DCS2" s="65"/>
      <c r="DCT2" s="65"/>
      <c r="DCU2" s="65"/>
      <c r="DCV2" s="65"/>
      <c r="DCW2" s="65"/>
      <c r="DCX2" s="65"/>
      <c r="DCY2" s="65"/>
      <c r="DCZ2" s="65"/>
      <c r="DDA2" s="65"/>
      <c r="DDB2" s="65"/>
      <c r="DDC2" s="65"/>
      <c r="DDD2" s="65"/>
      <c r="DDE2" s="65"/>
      <c r="DDF2" s="65"/>
      <c r="DDG2" s="65"/>
      <c r="DDH2" s="65"/>
      <c r="DDI2" s="65"/>
      <c r="DDJ2" s="65"/>
      <c r="DDK2" s="65"/>
      <c r="DDL2" s="65"/>
      <c r="DDM2" s="65"/>
      <c r="DDN2" s="65"/>
      <c r="DDO2" s="65"/>
      <c r="DDP2" s="65"/>
      <c r="DDQ2" s="65"/>
      <c r="DDR2" s="65"/>
      <c r="DDS2" s="65"/>
      <c r="DDT2" s="65"/>
      <c r="DDU2" s="65"/>
      <c r="DDV2" s="65"/>
      <c r="DDW2" s="65"/>
      <c r="DDX2" s="65"/>
      <c r="DDY2" s="65"/>
      <c r="DDZ2" s="65"/>
      <c r="DEA2" s="65"/>
      <c r="DEB2" s="65"/>
      <c r="DEC2" s="65"/>
      <c r="DED2" s="65"/>
      <c r="DEE2" s="65"/>
      <c r="DEF2" s="65"/>
      <c r="DEG2" s="65"/>
      <c r="DEH2" s="65"/>
      <c r="DEI2" s="65"/>
      <c r="DEJ2" s="65"/>
      <c r="DEK2" s="65"/>
      <c r="DEL2" s="65"/>
      <c r="DEM2" s="65"/>
      <c r="DEN2" s="65"/>
      <c r="DEO2" s="65"/>
      <c r="DEP2" s="65"/>
      <c r="DEQ2" s="65"/>
      <c r="DER2" s="65"/>
      <c r="DES2" s="65"/>
      <c r="DET2" s="65"/>
      <c r="DEU2" s="65"/>
      <c r="DEV2" s="65"/>
      <c r="DEW2" s="65"/>
      <c r="DEX2" s="65"/>
      <c r="DEY2" s="65"/>
      <c r="DEZ2" s="65"/>
      <c r="DFA2" s="65"/>
      <c r="DFB2" s="65"/>
      <c r="DFC2" s="65"/>
      <c r="DFD2" s="65"/>
      <c r="DFE2" s="65"/>
      <c r="DFF2" s="65"/>
      <c r="DFG2" s="65"/>
      <c r="DFH2" s="65"/>
      <c r="DFI2" s="65"/>
      <c r="DFJ2" s="65"/>
      <c r="DFK2" s="65"/>
      <c r="DFL2" s="65"/>
      <c r="DFM2" s="65"/>
      <c r="DFN2" s="65"/>
      <c r="DFO2" s="65"/>
      <c r="DFP2" s="65"/>
      <c r="DFQ2" s="65"/>
      <c r="DFR2" s="65"/>
      <c r="DFS2" s="65"/>
      <c r="DFT2" s="65"/>
      <c r="DFU2" s="65"/>
      <c r="DFV2" s="65"/>
      <c r="DFW2" s="65"/>
      <c r="DFX2" s="65"/>
      <c r="DFY2" s="65"/>
      <c r="DFZ2" s="65"/>
      <c r="DGA2" s="65"/>
      <c r="DGB2" s="65"/>
      <c r="DGC2" s="65"/>
      <c r="DGD2" s="65"/>
      <c r="DGE2" s="65"/>
      <c r="DGF2" s="65"/>
      <c r="DGG2" s="65"/>
      <c r="DGH2" s="65"/>
      <c r="DGI2" s="65"/>
      <c r="DGJ2" s="65"/>
      <c r="DGK2" s="65"/>
      <c r="DGL2" s="65"/>
      <c r="DGM2" s="65"/>
      <c r="DGN2" s="65"/>
      <c r="DGO2" s="65"/>
      <c r="DGP2" s="65"/>
      <c r="DGQ2" s="65"/>
      <c r="DGR2" s="65"/>
      <c r="DGS2" s="65"/>
      <c r="DGT2" s="65"/>
      <c r="DGU2" s="65"/>
      <c r="DGV2" s="65"/>
      <c r="DGW2" s="65"/>
      <c r="DGX2" s="65"/>
      <c r="DGY2" s="65"/>
      <c r="DGZ2" s="65"/>
      <c r="DHA2" s="65"/>
      <c r="DHB2" s="65"/>
      <c r="DHC2" s="65"/>
      <c r="DHD2" s="65"/>
      <c r="DHE2" s="65"/>
      <c r="DHF2" s="65"/>
      <c r="DHG2" s="65"/>
      <c r="DHH2" s="65"/>
      <c r="DHI2" s="65"/>
      <c r="DHJ2" s="65"/>
      <c r="DHK2" s="65"/>
      <c r="DHL2" s="65"/>
      <c r="DHM2" s="65"/>
      <c r="DHN2" s="65"/>
      <c r="DHO2" s="65"/>
      <c r="DHP2" s="65"/>
      <c r="DHQ2" s="65"/>
      <c r="DHR2" s="65"/>
      <c r="DHS2" s="65"/>
      <c r="DHT2" s="65"/>
      <c r="DHU2" s="65"/>
      <c r="DHV2" s="65"/>
      <c r="DHW2" s="65"/>
      <c r="DHX2" s="65"/>
      <c r="DHY2" s="65"/>
      <c r="DHZ2" s="65"/>
      <c r="DIA2" s="65"/>
      <c r="DIB2" s="65"/>
      <c r="DIC2" s="65"/>
      <c r="DID2" s="65"/>
      <c r="DIE2" s="65"/>
      <c r="DIF2" s="65"/>
      <c r="DIG2" s="65"/>
      <c r="DIH2" s="65"/>
      <c r="DII2" s="65"/>
      <c r="DIJ2" s="65"/>
      <c r="DIK2" s="65"/>
      <c r="DIL2" s="65"/>
      <c r="DIM2" s="65"/>
      <c r="DIN2" s="65"/>
      <c r="DIO2" s="65"/>
      <c r="DIP2" s="65"/>
      <c r="DIQ2" s="65"/>
      <c r="DIR2" s="65"/>
      <c r="DIS2" s="65"/>
      <c r="DIT2" s="65"/>
      <c r="DIU2" s="65"/>
      <c r="DIV2" s="65"/>
      <c r="DIW2" s="65"/>
      <c r="DIX2" s="65"/>
      <c r="DIY2" s="65"/>
      <c r="DIZ2" s="65"/>
      <c r="DJA2" s="65"/>
      <c r="DJB2" s="65"/>
      <c r="DJC2" s="65"/>
      <c r="DJD2" s="65"/>
      <c r="DJE2" s="65"/>
      <c r="DJF2" s="65"/>
      <c r="DJG2" s="65"/>
      <c r="DJH2" s="65"/>
      <c r="DJI2" s="65"/>
      <c r="DJJ2" s="65"/>
      <c r="DJK2" s="65"/>
      <c r="DJL2" s="65"/>
      <c r="DJM2" s="65"/>
      <c r="DJN2" s="65"/>
      <c r="DJO2" s="65"/>
      <c r="DJP2" s="65"/>
      <c r="DJQ2" s="65"/>
      <c r="DJR2" s="65"/>
      <c r="DJS2" s="65"/>
      <c r="DJT2" s="65"/>
      <c r="DJU2" s="65"/>
      <c r="DJV2" s="65"/>
      <c r="DJW2" s="65"/>
      <c r="DJX2" s="65"/>
      <c r="DJY2" s="65"/>
      <c r="DJZ2" s="65"/>
      <c r="DKA2" s="65"/>
      <c r="DKB2" s="65"/>
      <c r="DKC2" s="65"/>
      <c r="DKD2" s="65"/>
      <c r="DKE2" s="65"/>
      <c r="DKF2" s="65"/>
      <c r="DKG2" s="65"/>
      <c r="DKH2" s="65"/>
      <c r="DKI2" s="65"/>
      <c r="DKJ2" s="65"/>
      <c r="DKK2" s="65"/>
      <c r="DKL2" s="65"/>
      <c r="DKM2" s="65"/>
      <c r="DKN2" s="65"/>
      <c r="DKO2" s="65"/>
      <c r="DKP2" s="65"/>
      <c r="DKQ2" s="65"/>
      <c r="DKR2" s="65"/>
      <c r="DKS2" s="65"/>
      <c r="DKT2" s="65"/>
      <c r="DKU2" s="65"/>
      <c r="DKV2" s="65"/>
      <c r="DKW2" s="65"/>
      <c r="DKX2" s="65"/>
      <c r="DKY2" s="65"/>
      <c r="DKZ2" s="65"/>
      <c r="DLA2" s="65"/>
      <c r="DLB2" s="65"/>
      <c r="DLC2" s="65"/>
      <c r="DLD2" s="65"/>
      <c r="DLE2" s="65"/>
      <c r="DLF2" s="65"/>
      <c r="DLG2" s="65"/>
      <c r="DLH2" s="65"/>
      <c r="DLI2" s="65"/>
      <c r="DLJ2" s="65"/>
      <c r="DLK2" s="65"/>
      <c r="DLL2" s="65"/>
      <c r="DLM2" s="65"/>
      <c r="DLN2" s="65"/>
      <c r="DLO2" s="65"/>
      <c r="DLP2" s="65"/>
      <c r="DLQ2" s="65"/>
      <c r="DLR2" s="65"/>
      <c r="DLS2" s="65"/>
      <c r="DLT2" s="65"/>
      <c r="DLU2" s="65"/>
      <c r="DLV2" s="65"/>
      <c r="DLW2" s="65"/>
      <c r="DLX2" s="65"/>
      <c r="DLY2" s="65"/>
      <c r="DLZ2" s="65"/>
      <c r="DMA2" s="65"/>
      <c r="DMB2" s="65"/>
      <c r="DMC2" s="65"/>
      <c r="DMD2" s="65"/>
      <c r="DME2" s="65"/>
      <c r="DMF2" s="65"/>
      <c r="DMG2" s="65"/>
      <c r="DMH2" s="65"/>
      <c r="DMI2" s="65"/>
      <c r="DMJ2" s="65"/>
      <c r="DMK2" s="65"/>
      <c r="DML2" s="65"/>
      <c r="DMM2" s="65"/>
      <c r="DMN2" s="65"/>
      <c r="DMO2" s="65"/>
      <c r="DMP2" s="65"/>
      <c r="DMQ2" s="65"/>
      <c r="DMR2" s="65"/>
      <c r="DMS2" s="65"/>
      <c r="DMT2" s="65"/>
      <c r="DMU2" s="65"/>
      <c r="DMV2" s="65"/>
      <c r="DMW2" s="65"/>
      <c r="DMX2" s="65"/>
      <c r="DMY2" s="65"/>
      <c r="DMZ2" s="65"/>
      <c r="DNA2" s="65"/>
      <c r="DNB2" s="65"/>
      <c r="DNC2" s="65"/>
      <c r="DND2" s="65"/>
      <c r="DNE2" s="65"/>
      <c r="DNF2" s="65"/>
      <c r="DNG2" s="65"/>
      <c r="DNH2" s="65"/>
      <c r="DNI2" s="65"/>
      <c r="DNJ2" s="65"/>
      <c r="DNK2" s="65"/>
      <c r="DNL2" s="65"/>
      <c r="DNM2" s="65"/>
      <c r="DNN2" s="65"/>
      <c r="DNO2" s="65"/>
      <c r="DNP2" s="65"/>
      <c r="DNQ2" s="65"/>
      <c r="DNR2" s="65"/>
      <c r="DNS2" s="65"/>
      <c r="DNT2" s="65"/>
      <c r="DNU2" s="65"/>
      <c r="DNV2" s="65"/>
      <c r="DNW2" s="65"/>
      <c r="DNX2" s="65"/>
      <c r="DNY2" s="65"/>
      <c r="DNZ2" s="65"/>
      <c r="DOA2" s="65"/>
      <c r="DOB2" s="65"/>
      <c r="DOC2" s="65"/>
      <c r="DOD2" s="65"/>
      <c r="DOE2" s="65"/>
      <c r="DOF2" s="65"/>
      <c r="DOG2" s="65"/>
      <c r="DOH2" s="65"/>
      <c r="DOI2" s="65"/>
      <c r="DOJ2" s="65"/>
      <c r="DOK2" s="65"/>
      <c r="DOL2" s="65"/>
      <c r="DOM2" s="65"/>
      <c r="DON2" s="65"/>
      <c r="DOO2" s="65"/>
      <c r="DOP2" s="65"/>
      <c r="DOQ2" s="65"/>
      <c r="DOR2" s="65"/>
      <c r="DOS2" s="65"/>
      <c r="DOT2" s="65"/>
      <c r="DOU2" s="65"/>
      <c r="DOV2" s="65"/>
      <c r="DOW2" s="65"/>
      <c r="DOX2" s="65"/>
      <c r="DOY2" s="65"/>
      <c r="DOZ2" s="65"/>
      <c r="DPA2" s="65"/>
      <c r="DPB2" s="65"/>
      <c r="DPC2" s="65"/>
      <c r="DPD2" s="65"/>
      <c r="DPE2" s="65"/>
      <c r="DPF2" s="65"/>
      <c r="DPG2" s="65"/>
      <c r="DPH2" s="65"/>
      <c r="DPI2" s="65"/>
      <c r="DPJ2" s="65"/>
      <c r="DPK2" s="65"/>
      <c r="DPL2" s="65"/>
      <c r="DPM2" s="65"/>
      <c r="DPN2" s="65"/>
      <c r="DPO2" s="65"/>
      <c r="DPP2" s="65"/>
      <c r="DPQ2" s="65"/>
      <c r="DPR2" s="65"/>
      <c r="DPS2" s="65"/>
      <c r="DPT2" s="65"/>
      <c r="DPU2" s="65"/>
      <c r="DPV2" s="65"/>
      <c r="DPW2" s="65"/>
      <c r="DPX2" s="65"/>
      <c r="DPY2" s="65"/>
      <c r="DPZ2" s="65"/>
      <c r="DQA2" s="65"/>
      <c r="DQB2" s="65"/>
      <c r="DQC2" s="65"/>
      <c r="DQD2" s="65"/>
      <c r="DQE2" s="65"/>
      <c r="DQF2" s="65"/>
      <c r="DQG2" s="65"/>
      <c r="DQH2" s="65"/>
      <c r="DQI2" s="65"/>
      <c r="DQJ2" s="65"/>
      <c r="DQK2" s="65"/>
      <c r="DQL2" s="65"/>
      <c r="DQM2" s="65"/>
      <c r="DQN2" s="65"/>
      <c r="DQO2" s="65"/>
      <c r="DQP2" s="65"/>
      <c r="DQQ2" s="65"/>
      <c r="DQR2" s="65"/>
      <c r="DQS2" s="65"/>
      <c r="DQT2" s="65"/>
      <c r="DQU2" s="65"/>
      <c r="DQV2" s="65"/>
      <c r="DQW2" s="65"/>
      <c r="DQX2" s="65"/>
      <c r="DQY2" s="65"/>
      <c r="DQZ2" s="65"/>
      <c r="DRA2" s="65"/>
      <c r="DRB2" s="65"/>
      <c r="DRC2" s="65"/>
      <c r="DRD2" s="65"/>
      <c r="DRE2" s="65"/>
      <c r="DRF2" s="65"/>
      <c r="DRG2" s="65"/>
      <c r="DRH2" s="65"/>
      <c r="DRI2" s="65"/>
      <c r="DRJ2" s="65"/>
      <c r="DRK2" s="65"/>
      <c r="DRL2" s="65"/>
      <c r="DRM2" s="65"/>
      <c r="DRN2" s="65"/>
      <c r="DRO2" s="65"/>
      <c r="DRP2" s="65"/>
      <c r="DRQ2" s="65"/>
      <c r="DRR2" s="65"/>
      <c r="DRS2" s="65"/>
      <c r="DRT2" s="65"/>
      <c r="DRU2" s="65"/>
      <c r="DRV2" s="65"/>
      <c r="DRW2" s="65"/>
      <c r="DRX2" s="65"/>
      <c r="DRY2" s="65"/>
      <c r="DRZ2" s="65"/>
      <c r="DSA2" s="65"/>
      <c r="DSB2" s="65"/>
      <c r="DSC2" s="65"/>
      <c r="DSD2" s="65"/>
      <c r="DSE2" s="65"/>
      <c r="DSF2" s="65"/>
      <c r="DSG2" s="65"/>
      <c r="DSH2" s="65"/>
      <c r="DSI2" s="65"/>
      <c r="DSJ2" s="65"/>
      <c r="DSK2" s="65"/>
      <c r="DSL2" s="65"/>
      <c r="DSM2" s="65"/>
      <c r="DSN2" s="65"/>
      <c r="DSO2" s="65"/>
      <c r="DSP2" s="65"/>
      <c r="DSQ2" s="65"/>
      <c r="DSR2" s="65"/>
      <c r="DSS2" s="65"/>
      <c r="DST2" s="65"/>
      <c r="DSU2" s="65"/>
      <c r="DSV2" s="65"/>
      <c r="DSW2" s="65"/>
      <c r="DSX2" s="65"/>
      <c r="DSY2" s="65"/>
      <c r="DSZ2" s="65"/>
      <c r="DTA2" s="65"/>
      <c r="DTB2" s="65"/>
      <c r="DTC2" s="65"/>
      <c r="DTD2" s="65"/>
      <c r="DTE2" s="65"/>
      <c r="DTF2" s="65"/>
      <c r="DTG2" s="65"/>
      <c r="DTH2" s="65"/>
      <c r="DTI2" s="65"/>
      <c r="DTJ2" s="65"/>
      <c r="DTK2" s="65"/>
      <c r="DTL2" s="65"/>
      <c r="DTM2" s="65"/>
      <c r="DTN2" s="65"/>
      <c r="DTO2" s="65"/>
      <c r="DTP2" s="65"/>
      <c r="DTQ2" s="65"/>
      <c r="DTR2" s="65"/>
      <c r="DTS2" s="65"/>
      <c r="DTT2" s="65"/>
      <c r="DTU2" s="65"/>
      <c r="DTV2" s="65"/>
      <c r="DTW2" s="65"/>
      <c r="DTX2" s="65"/>
      <c r="DTY2" s="65"/>
      <c r="DTZ2" s="65"/>
      <c r="DUA2" s="65"/>
      <c r="DUB2" s="65"/>
      <c r="DUC2" s="65"/>
      <c r="DUD2" s="65"/>
      <c r="DUE2" s="65"/>
      <c r="DUF2" s="65"/>
      <c r="DUG2" s="65"/>
      <c r="DUH2" s="65"/>
      <c r="DUI2" s="65"/>
      <c r="DUJ2" s="65"/>
      <c r="DUK2" s="65"/>
      <c r="DUL2" s="65"/>
      <c r="DUM2" s="65"/>
      <c r="DUN2" s="65"/>
      <c r="DUO2" s="65"/>
      <c r="DUP2" s="65"/>
      <c r="DUQ2" s="65"/>
      <c r="DUR2" s="65"/>
      <c r="DUS2" s="65"/>
      <c r="DUT2" s="65"/>
      <c r="DUU2" s="65"/>
      <c r="DUV2" s="65"/>
      <c r="DUW2" s="65"/>
      <c r="DUX2" s="65"/>
      <c r="DUY2" s="65"/>
      <c r="DUZ2" s="65"/>
      <c r="DVA2" s="65"/>
      <c r="DVB2" s="65"/>
      <c r="DVC2" s="65"/>
      <c r="DVD2" s="65"/>
      <c r="DVE2" s="65"/>
      <c r="DVF2" s="65"/>
      <c r="DVG2" s="65"/>
      <c r="DVH2" s="65"/>
      <c r="DVI2" s="65"/>
      <c r="DVJ2" s="65"/>
      <c r="DVK2" s="65"/>
      <c r="DVL2" s="65"/>
      <c r="DVM2" s="65"/>
      <c r="DVN2" s="65"/>
      <c r="DVO2" s="65"/>
      <c r="DVP2" s="65"/>
      <c r="DVQ2" s="65"/>
      <c r="DVR2" s="65"/>
      <c r="DVS2" s="65"/>
      <c r="DVT2" s="65"/>
      <c r="DVU2" s="65"/>
      <c r="DVV2" s="65"/>
      <c r="DVW2" s="65"/>
      <c r="DVX2" s="65"/>
      <c r="DVY2" s="65"/>
      <c r="DVZ2" s="65"/>
      <c r="DWA2" s="65"/>
      <c r="DWB2" s="65"/>
      <c r="DWC2" s="65"/>
      <c r="DWD2" s="65"/>
      <c r="DWE2" s="65"/>
      <c r="DWF2" s="65"/>
      <c r="DWG2" s="65"/>
      <c r="DWH2" s="65"/>
      <c r="DWI2" s="65"/>
      <c r="DWJ2" s="65"/>
      <c r="DWK2" s="65"/>
      <c r="DWL2" s="65"/>
      <c r="DWM2" s="65"/>
      <c r="DWN2" s="65"/>
      <c r="DWO2" s="65"/>
      <c r="DWP2" s="65"/>
      <c r="DWQ2" s="65"/>
      <c r="DWR2" s="65"/>
      <c r="DWS2" s="65"/>
      <c r="DWT2" s="65"/>
      <c r="DWU2" s="65"/>
      <c r="DWV2" s="65"/>
      <c r="DWW2" s="65"/>
      <c r="DWX2" s="65"/>
      <c r="DWY2" s="65"/>
      <c r="DWZ2" s="65"/>
      <c r="DXA2" s="65"/>
      <c r="DXB2" s="65"/>
      <c r="DXC2" s="65"/>
      <c r="DXD2" s="65"/>
      <c r="DXE2" s="65"/>
      <c r="DXF2" s="65"/>
      <c r="DXG2" s="65"/>
      <c r="DXH2" s="65"/>
      <c r="DXI2" s="65"/>
      <c r="DXJ2" s="65"/>
      <c r="DXK2" s="65"/>
      <c r="DXL2" s="65"/>
      <c r="DXM2" s="65"/>
      <c r="DXN2" s="65"/>
      <c r="DXO2" s="65"/>
      <c r="DXP2" s="65"/>
      <c r="DXQ2" s="65"/>
      <c r="DXR2" s="65"/>
      <c r="DXS2" s="65"/>
      <c r="DXT2" s="65"/>
      <c r="DXU2" s="65"/>
      <c r="DXV2" s="65"/>
      <c r="DXW2" s="65"/>
      <c r="DXX2" s="65"/>
      <c r="DXY2" s="65"/>
      <c r="DXZ2" s="65"/>
      <c r="DYA2" s="65"/>
      <c r="DYB2" s="65"/>
      <c r="DYC2" s="65"/>
      <c r="DYD2" s="65"/>
      <c r="DYE2" s="65"/>
      <c r="DYF2" s="65"/>
      <c r="DYG2" s="65"/>
      <c r="DYH2" s="65"/>
      <c r="DYI2" s="65"/>
      <c r="DYJ2" s="65"/>
      <c r="DYK2" s="65"/>
      <c r="DYL2" s="65"/>
      <c r="DYM2" s="65"/>
      <c r="DYN2" s="65"/>
      <c r="DYO2" s="65"/>
      <c r="DYP2" s="65"/>
      <c r="DYQ2" s="65"/>
      <c r="DYR2" s="65"/>
      <c r="DYS2" s="65"/>
      <c r="DYT2" s="65"/>
      <c r="DYU2" s="65"/>
      <c r="DYV2" s="65"/>
      <c r="DYW2" s="65"/>
      <c r="DYX2" s="65"/>
      <c r="DYY2" s="65"/>
      <c r="DYZ2" s="65"/>
      <c r="DZA2" s="65"/>
      <c r="DZB2" s="65"/>
      <c r="DZC2" s="65"/>
      <c r="DZD2" s="65"/>
      <c r="DZE2" s="65"/>
      <c r="DZF2" s="65"/>
      <c r="DZG2" s="65"/>
      <c r="DZH2" s="65"/>
      <c r="DZI2" s="65"/>
      <c r="DZJ2" s="65"/>
      <c r="DZK2" s="65"/>
      <c r="DZL2" s="65"/>
      <c r="DZM2" s="65"/>
      <c r="DZN2" s="65"/>
      <c r="DZO2" s="65"/>
      <c r="DZP2" s="65"/>
      <c r="DZQ2" s="65"/>
      <c r="DZR2" s="65"/>
      <c r="DZS2" s="65"/>
      <c r="DZT2" s="65"/>
      <c r="DZU2" s="65"/>
      <c r="DZV2" s="65"/>
      <c r="DZW2" s="65"/>
      <c r="DZX2" s="65"/>
      <c r="DZY2" s="65"/>
      <c r="DZZ2" s="65"/>
      <c r="EAA2" s="65"/>
      <c r="EAB2" s="65"/>
      <c r="EAC2" s="65"/>
      <c r="EAD2" s="65"/>
      <c r="EAE2" s="65"/>
      <c r="EAF2" s="65"/>
      <c r="EAG2" s="65"/>
      <c r="EAH2" s="65"/>
      <c r="EAI2" s="65"/>
      <c r="EAJ2" s="65"/>
      <c r="EAK2" s="65"/>
      <c r="EAL2" s="65"/>
      <c r="EAM2" s="65"/>
      <c r="EAN2" s="65"/>
      <c r="EAO2" s="65"/>
      <c r="EAP2" s="65"/>
      <c r="EAQ2" s="65"/>
      <c r="EAR2" s="65"/>
      <c r="EAS2" s="65"/>
      <c r="EAT2" s="65"/>
      <c r="EAU2" s="65"/>
      <c r="EAV2" s="65"/>
      <c r="EAW2" s="65"/>
      <c r="EAX2" s="65"/>
      <c r="EAY2" s="65"/>
      <c r="EAZ2" s="65"/>
      <c r="EBA2" s="65"/>
      <c r="EBB2" s="65"/>
      <c r="EBC2" s="65"/>
      <c r="EBD2" s="65"/>
      <c r="EBE2" s="65"/>
      <c r="EBF2" s="65"/>
      <c r="EBG2" s="65"/>
      <c r="EBH2" s="65"/>
      <c r="EBI2" s="65"/>
      <c r="EBJ2" s="65"/>
      <c r="EBK2" s="65"/>
      <c r="EBL2" s="65"/>
      <c r="EBM2" s="65"/>
      <c r="EBN2" s="65"/>
      <c r="EBO2" s="65"/>
      <c r="EBP2" s="65"/>
      <c r="EBQ2" s="65"/>
      <c r="EBR2" s="65"/>
      <c r="EBS2" s="65"/>
      <c r="EBT2" s="65"/>
      <c r="EBU2" s="65"/>
      <c r="EBV2" s="65"/>
      <c r="EBW2" s="65"/>
      <c r="EBX2" s="65"/>
      <c r="EBY2" s="65"/>
      <c r="EBZ2" s="65"/>
      <c r="ECA2" s="65"/>
      <c r="ECB2" s="65"/>
      <c r="ECC2" s="65"/>
      <c r="ECD2" s="65"/>
      <c r="ECE2" s="65"/>
      <c r="ECF2" s="65"/>
      <c r="ECG2" s="65"/>
      <c r="ECH2" s="65"/>
      <c r="ECI2" s="65"/>
      <c r="ECJ2" s="65"/>
      <c r="ECK2" s="65"/>
      <c r="ECL2" s="65"/>
      <c r="ECM2" s="65"/>
      <c r="ECN2" s="65"/>
      <c r="ECO2" s="65"/>
      <c r="ECP2" s="65"/>
      <c r="ECQ2" s="65"/>
      <c r="ECR2" s="65"/>
      <c r="ECS2" s="65"/>
      <c r="ECT2" s="65"/>
      <c r="ECU2" s="65"/>
      <c r="ECV2" s="65"/>
      <c r="ECW2" s="65"/>
      <c r="ECX2" s="65"/>
      <c r="ECY2" s="65"/>
      <c r="ECZ2" s="65"/>
      <c r="EDA2" s="65"/>
      <c r="EDB2" s="65"/>
      <c r="EDC2" s="65"/>
      <c r="EDD2" s="65"/>
      <c r="EDE2" s="65"/>
      <c r="EDF2" s="65"/>
      <c r="EDG2" s="65"/>
      <c r="EDH2" s="65"/>
      <c r="EDI2" s="65"/>
      <c r="EDJ2" s="65"/>
      <c r="EDK2" s="65"/>
      <c r="EDL2" s="65"/>
      <c r="EDM2" s="65"/>
      <c r="EDN2" s="65"/>
      <c r="EDO2" s="65"/>
      <c r="EDP2" s="65"/>
      <c r="EDQ2" s="65"/>
      <c r="EDR2" s="65"/>
      <c r="EDS2" s="65"/>
      <c r="EDT2" s="65"/>
      <c r="EDU2" s="65"/>
      <c r="EDV2" s="65"/>
      <c r="EDW2" s="65"/>
      <c r="EDX2" s="65"/>
      <c r="EDY2" s="65"/>
      <c r="EDZ2" s="65"/>
      <c r="EEA2" s="65"/>
      <c r="EEB2" s="65"/>
      <c r="EEC2" s="65"/>
      <c r="EED2" s="65"/>
      <c r="EEE2" s="65"/>
      <c r="EEF2" s="65"/>
      <c r="EEG2" s="65"/>
      <c r="EEH2" s="65"/>
      <c r="EEI2" s="65"/>
      <c r="EEJ2" s="65"/>
      <c r="EEK2" s="65"/>
      <c r="EEL2" s="65"/>
      <c r="EEM2" s="65"/>
      <c r="EEN2" s="65"/>
      <c r="EEO2" s="65"/>
      <c r="EEP2" s="65"/>
      <c r="EEQ2" s="65"/>
      <c r="EER2" s="65"/>
      <c r="EES2" s="65"/>
      <c r="EET2" s="65"/>
      <c r="EEU2" s="65"/>
      <c r="EEV2" s="65"/>
      <c r="EEW2" s="65"/>
      <c r="EEX2" s="65"/>
      <c r="EEY2" s="65"/>
      <c r="EEZ2" s="65"/>
      <c r="EFA2" s="65"/>
      <c r="EFB2" s="65"/>
      <c r="EFC2" s="65"/>
      <c r="EFD2" s="65"/>
      <c r="EFE2" s="65"/>
      <c r="EFF2" s="65"/>
      <c r="EFG2" s="65"/>
      <c r="EFH2" s="65"/>
      <c r="EFI2" s="65"/>
      <c r="EFJ2" s="65"/>
      <c r="EFK2" s="65"/>
      <c r="EFL2" s="65"/>
      <c r="EFM2" s="65"/>
      <c r="EFN2" s="65"/>
      <c r="EFO2" s="65"/>
      <c r="EFP2" s="65"/>
      <c r="EFQ2" s="65"/>
      <c r="EFR2" s="65"/>
      <c r="EFS2" s="65"/>
      <c r="EFT2" s="65"/>
      <c r="EFU2" s="65"/>
      <c r="EFV2" s="65"/>
      <c r="EFW2" s="65"/>
      <c r="EFX2" s="65"/>
      <c r="EFY2" s="65"/>
      <c r="EFZ2" s="65"/>
      <c r="EGA2" s="65"/>
      <c r="EGB2" s="65"/>
      <c r="EGC2" s="65"/>
      <c r="EGD2" s="65"/>
      <c r="EGE2" s="65"/>
      <c r="EGF2" s="65"/>
      <c r="EGG2" s="65"/>
      <c r="EGH2" s="65"/>
      <c r="EGI2" s="65"/>
      <c r="EGJ2" s="65"/>
      <c r="EGK2" s="65"/>
      <c r="EGL2" s="65"/>
      <c r="EGM2" s="65"/>
      <c r="EGN2" s="65"/>
      <c r="EGO2" s="65"/>
      <c r="EGP2" s="65"/>
      <c r="EGQ2" s="65"/>
      <c r="EGR2" s="65"/>
      <c r="EGS2" s="65"/>
      <c r="EGT2" s="65"/>
      <c r="EGU2" s="65"/>
      <c r="EGV2" s="65"/>
      <c r="EGW2" s="65"/>
      <c r="EGX2" s="65"/>
      <c r="EGY2" s="65"/>
      <c r="EGZ2" s="65"/>
      <c r="EHA2" s="65"/>
      <c r="EHB2" s="65"/>
      <c r="EHC2" s="65"/>
      <c r="EHD2" s="65"/>
      <c r="EHE2" s="65"/>
      <c r="EHF2" s="65"/>
      <c r="EHG2" s="65"/>
      <c r="EHH2" s="65"/>
      <c r="EHI2" s="65"/>
      <c r="EHJ2" s="65"/>
      <c r="EHK2" s="65"/>
      <c r="EHL2" s="65"/>
      <c r="EHM2" s="65"/>
      <c r="EHN2" s="65"/>
      <c r="EHO2" s="65"/>
      <c r="EHP2" s="65"/>
      <c r="EHQ2" s="65"/>
      <c r="EHR2" s="65"/>
      <c r="EHS2" s="65"/>
      <c r="EHT2" s="65"/>
      <c r="EHU2" s="65"/>
      <c r="EHV2" s="65"/>
      <c r="EHW2" s="65"/>
      <c r="EHX2" s="65"/>
      <c r="EHY2" s="65"/>
      <c r="EHZ2" s="65"/>
      <c r="EIA2" s="65"/>
      <c r="EIB2" s="65"/>
      <c r="EIC2" s="65"/>
      <c r="EID2" s="65"/>
      <c r="EIE2" s="65"/>
      <c r="EIF2" s="65"/>
      <c r="EIG2" s="65"/>
      <c r="EIH2" s="65"/>
      <c r="EII2" s="65"/>
      <c r="EIJ2" s="65"/>
      <c r="EIK2" s="65"/>
      <c r="EIL2" s="65"/>
      <c r="EIM2" s="65"/>
      <c r="EIN2" s="65"/>
      <c r="EIO2" s="65"/>
      <c r="EIP2" s="65"/>
      <c r="EIQ2" s="65"/>
      <c r="EIR2" s="65"/>
      <c r="EIS2" s="65"/>
      <c r="EIT2" s="65"/>
      <c r="EIU2" s="65"/>
      <c r="EIV2" s="65"/>
      <c r="EIW2" s="65"/>
      <c r="EIX2" s="65"/>
      <c r="EIY2" s="65"/>
      <c r="EIZ2" s="65"/>
      <c r="EJA2" s="65"/>
      <c r="EJB2" s="65"/>
      <c r="EJC2" s="65"/>
      <c r="EJD2" s="65"/>
      <c r="EJE2" s="65"/>
      <c r="EJF2" s="65"/>
      <c r="EJG2" s="65"/>
      <c r="EJH2" s="65"/>
      <c r="EJI2" s="65"/>
      <c r="EJJ2" s="65"/>
      <c r="EJK2" s="65"/>
      <c r="EJL2" s="65"/>
      <c r="EJM2" s="65"/>
      <c r="EJN2" s="65"/>
      <c r="EJO2" s="65"/>
      <c r="EJP2" s="65"/>
      <c r="EJQ2" s="65"/>
      <c r="EJR2" s="65"/>
      <c r="EJS2" s="65"/>
      <c r="EJT2" s="65"/>
      <c r="EJU2" s="65"/>
      <c r="EJV2" s="65"/>
      <c r="EJW2" s="65"/>
      <c r="EJX2" s="65"/>
      <c r="EJY2" s="65"/>
      <c r="EJZ2" s="65"/>
      <c r="EKA2" s="65"/>
      <c r="EKB2" s="65"/>
      <c r="EKC2" s="65"/>
      <c r="EKD2" s="65"/>
      <c r="EKE2" s="65"/>
      <c r="EKF2" s="65"/>
      <c r="EKG2" s="65"/>
      <c r="EKH2" s="65"/>
      <c r="EKI2" s="65"/>
      <c r="EKJ2" s="65"/>
      <c r="EKK2" s="65"/>
      <c r="EKL2" s="65"/>
      <c r="EKM2" s="65"/>
      <c r="EKN2" s="65"/>
      <c r="EKO2" s="65"/>
      <c r="EKP2" s="65"/>
      <c r="EKQ2" s="65"/>
      <c r="EKR2" s="65"/>
      <c r="EKS2" s="65"/>
      <c r="EKT2" s="65"/>
      <c r="EKU2" s="65"/>
      <c r="EKV2" s="65"/>
      <c r="EKW2" s="65"/>
      <c r="EKX2" s="65"/>
      <c r="EKY2" s="65"/>
      <c r="EKZ2" s="65"/>
      <c r="ELA2" s="65"/>
      <c r="ELB2" s="65"/>
      <c r="ELC2" s="65"/>
      <c r="ELD2" s="65"/>
      <c r="ELE2" s="65"/>
      <c r="ELF2" s="65"/>
      <c r="ELG2" s="65"/>
      <c r="ELH2" s="65"/>
      <c r="ELI2" s="65"/>
      <c r="ELJ2" s="65"/>
      <c r="ELK2" s="65"/>
      <c r="ELL2" s="65"/>
      <c r="ELM2" s="65"/>
      <c r="ELN2" s="65"/>
      <c r="ELO2" s="65"/>
      <c r="ELP2" s="65"/>
      <c r="ELQ2" s="65"/>
      <c r="ELR2" s="65"/>
      <c r="ELS2" s="65"/>
      <c r="ELT2" s="65"/>
      <c r="ELU2" s="65"/>
      <c r="ELV2" s="65"/>
      <c r="ELW2" s="65"/>
      <c r="ELX2" s="65"/>
      <c r="ELY2" s="65"/>
      <c r="ELZ2" s="65"/>
      <c r="EMA2" s="65"/>
      <c r="EMB2" s="65"/>
      <c r="EMC2" s="65"/>
      <c r="EMD2" s="65"/>
      <c r="EME2" s="65"/>
      <c r="EMF2" s="65"/>
      <c r="EMG2" s="65"/>
      <c r="EMH2" s="65"/>
      <c r="EMI2" s="65"/>
      <c r="EMJ2" s="65"/>
      <c r="EMK2" s="65"/>
      <c r="EML2" s="65"/>
      <c r="EMM2" s="65"/>
      <c r="EMN2" s="65"/>
      <c r="EMO2" s="65"/>
      <c r="EMP2" s="65"/>
      <c r="EMQ2" s="65"/>
      <c r="EMR2" s="65"/>
      <c r="EMS2" s="65"/>
      <c r="EMT2" s="65"/>
      <c r="EMU2" s="65"/>
      <c r="EMV2" s="65"/>
      <c r="EMW2" s="65"/>
      <c r="EMX2" s="65"/>
      <c r="EMY2" s="65"/>
      <c r="EMZ2" s="65"/>
      <c r="ENA2" s="65"/>
      <c r="ENB2" s="65"/>
      <c r="ENC2" s="65"/>
      <c r="END2" s="65"/>
      <c r="ENE2" s="65"/>
      <c r="ENF2" s="65"/>
      <c r="ENG2" s="65"/>
      <c r="ENH2" s="65"/>
      <c r="ENI2" s="65"/>
      <c r="ENJ2" s="65"/>
      <c r="ENK2" s="65"/>
      <c r="ENL2" s="65"/>
      <c r="ENM2" s="65"/>
      <c r="ENN2" s="65"/>
      <c r="ENO2" s="65"/>
      <c r="ENP2" s="65"/>
      <c r="ENQ2" s="65"/>
      <c r="ENR2" s="65"/>
      <c r="ENS2" s="65"/>
      <c r="ENT2" s="65"/>
      <c r="ENU2" s="65"/>
      <c r="ENV2" s="65"/>
      <c r="ENW2" s="65"/>
      <c r="ENX2" s="65"/>
      <c r="ENY2" s="65"/>
      <c r="ENZ2" s="65"/>
      <c r="EOA2" s="65"/>
      <c r="EOB2" s="65"/>
      <c r="EOC2" s="65"/>
      <c r="EOD2" s="65"/>
      <c r="EOE2" s="65"/>
      <c r="EOF2" s="65"/>
      <c r="EOG2" s="65"/>
      <c r="EOH2" s="65"/>
      <c r="EOI2" s="65"/>
      <c r="EOJ2" s="65"/>
      <c r="EOK2" s="65"/>
      <c r="EOL2" s="65"/>
      <c r="EOM2" s="65"/>
      <c r="EON2" s="65"/>
      <c r="EOO2" s="65"/>
      <c r="EOP2" s="65"/>
      <c r="EOQ2" s="65"/>
      <c r="EOR2" s="65"/>
      <c r="EOS2" s="65"/>
      <c r="EOT2" s="65"/>
      <c r="EOU2" s="65"/>
      <c r="EOV2" s="65"/>
      <c r="EOW2" s="65"/>
      <c r="EOX2" s="65"/>
      <c r="EOY2" s="65"/>
      <c r="EOZ2" s="65"/>
      <c r="EPA2" s="65"/>
      <c r="EPB2" s="65"/>
      <c r="EPC2" s="65"/>
      <c r="EPD2" s="65"/>
      <c r="EPE2" s="65"/>
      <c r="EPF2" s="65"/>
      <c r="EPG2" s="65"/>
      <c r="EPH2" s="65"/>
      <c r="EPI2" s="65"/>
      <c r="EPJ2" s="65"/>
      <c r="EPK2" s="65"/>
      <c r="EPL2" s="65"/>
      <c r="EPM2" s="65"/>
      <c r="EPN2" s="65"/>
      <c r="EPO2" s="65"/>
      <c r="EPP2" s="65"/>
      <c r="EPQ2" s="65"/>
      <c r="EPR2" s="65"/>
      <c r="EPS2" s="65"/>
      <c r="EPT2" s="65"/>
      <c r="EPU2" s="65"/>
      <c r="EPV2" s="65"/>
      <c r="EPW2" s="65"/>
      <c r="EPX2" s="65"/>
      <c r="EPY2" s="65"/>
      <c r="EPZ2" s="65"/>
      <c r="EQA2" s="65"/>
      <c r="EQB2" s="65"/>
      <c r="EQC2" s="65"/>
      <c r="EQD2" s="65"/>
      <c r="EQE2" s="65"/>
      <c r="EQF2" s="65"/>
      <c r="EQG2" s="65"/>
      <c r="EQH2" s="65"/>
      <c r="EQI2" s="65"/>
      <c r="EQJ2" s="65"/>
      <c r="EQK2" s="65"/>
      <c r="EQL2" s="65"/>
      <c r="EQM2" s="65"/>
      <c r="EQN2" s="65"/>
      <c r="EQO2" s="65"/>
      <c r="EQP2" s="65"/>
      <c r="EQQ2" s="65"/>
      <c r="EQR2" s="65"/>
      <c r="EQS2" s="65"/>
      <c r="EQT2" s="65"/>
      <c r="EQU2" s="65"/>
      <c r="EQV2" s="65"/>
      <c r="EQW2" s="65"/>
      <c r="EQX2" s="65"/>
      <c r="EQY2" s="65"/>
      <c r="EQZ2" s="65"/>
      <c r="ERA2" s="65"/>
      <c r="ERB2" s="65"/>
      <c r="ERC2" s="65"/>
      <c r="ERD2" s="65"/>
      <c r="ERE2" s="65"/>
      <c r="ERF2" s="65"/>
      <c r="ERG2" s="65"/>
      <c r="ERH2" s="65"/>
      <c r="ERI2" s="65"/>
      <c r="ERJ2" s="65"/>
      <c r="ERK2" s="65"/>
      <c r="ERL2" s="65"/>
      <c r="ERM2" s="65"/>
      <c r="ERN2" s="65"/>
      <c r="ERO2" s="65"/>
      <c r="ERP2" s="65"/>
      <c r="ERQ2" s="65"/>
      <c r="ERR2" s="65"/>
      <c r="ERS2" s="65"/>
      <c r="ERT2" s="65"/>
      <c r="ERU2" s="65"/>
      <c r="ERV2" s="65"/>
      <c r="ERW2" s="65"/>
      <c r="ERX2" s="65"/>
      <c r="ERY2" s="65"/>
      <c r="ERZ2" s="65"/>
      <c r="ESA2" s="65"/>
      <c r="ESB2" s="65"/>
      <c r="ESC2" s="65"/>
      <c r="ESD2" s="65"/>
      <c r="ESE2" s="65"/>
      <c r="ESF2" s="65"/>
      <c r="ESG2" s="65"/>
      <c r="ESH2" s="65"/>
      <c r="ESI2" s="65"/>
      <c r="ESJ2" s="65"/>
      <c r="ESK2" s="65"/>
      <c r="ESL2" s="65"/>
      <c r="ESM2" s="65"/>
      <c r="ESN2" s="65"/>
      <c r="ESO2" s="65"/>
      <c r="ESP2" s="65"/>
      <c r="ESQ2" s="65"/>
      <c r="ESR2" s="65"/>
      <c r="ESS2" s="65"/>
      <c r="EST2" s="65"/>
      <c r="ESU2" s="65"/>
      <c r="ESV2" s="65"/>
      <c r="ESW2" s="65"/>
      <c r="ESX2" s="65"/>
      <c r="ESY2" s="65"/>
      <c r="ESZ2" s="65"/>
      <c r="ETA2" s="65"/>
      <c r="ETB2" s="65"/>
      <c r="ETC2" s="65"/>
      <c r="ETD2" s="65"/>
      <c r="ETE2" s="65"/>
      <c r="ETF2" s="65"/>
      <c r="ETG2" s="65"/>
      <c r="ETH2" s="65"/>
      <c r="ETI2" s="65"/>
      <c r="ETJ2" s="65"/>
      <c r="ETK2" s="65"/>
      <c r="ETL2" s="65"/>
      <c r="ETM2" s="65"/>
      <c r="ETN2" s="65"/>
      <c r="ETO2" s="65"/>
      <c r="ETP2" s="65"/>
      <c r="ETQ2" s="65"/>
      <c r="ETR2" s="65"/>
      <c r="ETS2" s="65"/>
      <c r="ETT2" s="65"/>
      <c r="ETU2" s="65"/>
      <c r="ETV2" s="65"/>
      <c r="ETW2" s="65"/>
      <c r="ETX2" s="65"/>
      <c r="ETY2" s="65"/>
      <c r="ETZ2" s="65"/>
      <c r="EUA2" s="65"/>
      <c r="EUB2" s="65"/>
      <c r="EUC2" s="65"/>
      <c r="EUD2" s="65"/>
      <c r="EUE2" s="65"/>
      <c r="EUF2" s="65"/>
      <c r="EUG2" s="65"/>
      <c r="EUH2" s="65"/>
      <c r="EUI2" s="65"/>
      <c r="EUJ2" s="65"/>
      <c r="EUK2" s="65"/>
      <c r="EUL2" s="65"/>
      <c r="EUM2" s="65"/>
      <c r="EUN2" s="65"/>
      <c r="EUO2" s="65"/>
      <c r="EUP2" s="65"/>
      <c r="EUQ2" s="65"/>
      <c r="EUR2" s="65"/>
      <c r="EUS2" s="65"/>
      <c r="EUT2" s="65"/>
      <c r="EUU2" s="65"/>
      <c r="EUV2" s="65"/>
      <c r="EUW2" s="65"/>
      <c r="EUX2" s="65"/>
      <c r="EUY2" s="65"/>
      <c r="EUZ2" s="65"/>
      <c r="EVA2" s="65"/>
      <c r="EVB2" s="65"/>
      <c r="EVC2" s="65"/>
      <c r="EVD2" s="65"/>
      <c r="EVE2" s="65"/>
      <c r="EVF2" s="65"/>
      <c r="EVG2" s="65"/>
      <c r="EVH2" s="65"/>
      <c r="EVI2" s="65"/>
      <c r="EVJ2" s="65"/>
      <c r="EVK2" s="65"/>
      <c r="EVL2" s="65"/>
      <c r="EVM2" s="65"/>
      <c r="EVN2" s="65"/>
      <c r="EVO2" s="65"/>
      <c r="EVP2" s="65"/>
      <c r="EVQ2" s="65"/>
      <c r="EVR2" s="65"/>
      <c r="EVS2" s="65"/>
      <c r="EVT2" s="65"/>
      <c r="EVU2" s="65"/>
      <c r="EVV2" s="65"/>
      <c r="EVW2" s="65"/>
      <c r="EVX2" s="65"/>
      <c r="EVY2" s="65"/>
      <c r="EVZ2" s="65"/>
      <c r="EWA2" s="65"/>
      <c r="EWB2" s="65"/>
      <c r="EWC2" s="65"/>
      <c r="EWD2" s="65"/>
      <c r="EWE2" s="65"/>
      <c r="EWF2" s="65"/>
      <c r="EWG2" s="65"/>
      <c r="EWH2" s="65"/>
      <c r="EWI2" s="65"/>
      <c r="EWJ2" s="65"/>
      <c r="EWK2" s="65"/>
      <c r="EWL2" s="65"/>
      <c r="EWM2" s="65"/>
      <c r="EWN2" s="65"/>
      <c r="EWO2" s="65"/>
      <c r="EWP2" s="65"/>
      <c r="EWQ2" s="65"/>
      <c r="EWR2" s="65"/>
      <c r="EWS2" s="65"/>
      <c r="EWT2" s="65"/>
      <c r="EWU2" s="65"/>
      <c r="EWV2" s="65"/>
      <c r="EWW2" s="65"/>
      <c r="EWX2" s="65"/>
      <c r="EWY2" s="65"/>
      <c r="EWZ2" s="65"/>
      <c r="EXA2" s="65"/>
      <c r="EXB2" s="65"/>
      <c r="EXC2" s="65"/>
      <c r="EXD2" s="65"/>
      <c r="EXE2" s="65"/>
      <c r="EXF2" s="65"/>
      <c r="EXG2" s="65"/>
      <c r="EXH2" s="65"/>
      <c r="EXI2" s="65"/>
      <c r="EXJ2" s="65"/>
      <c r="EXK2" s="65"/>
      <c r="EXL2" s="65"/>
      <c r="EXM2" s="65"/>
      <c r="EXN2" s="65"/>
      <c r="EXO2" s="65"/>
      <c r="EXP2" s="65"/>
      <c r="EXQ2" s="65"/>
      <c r="EXR2" s="65"/>
      <c r="EXS2" s="65"/>
      <c r="EXT2" s="65"/>
      <c r="EXU2" s="65"/>
      <c r="EXV2" s="65"/>
      <c r="EXW2" s="65"/>
      <c r="EXX2" s="65"/>
      <c r="EXY2" s="65"/>
      <c r="EXZ2" s="65"/>
      <c r="EYA2" s="65"/>
      <c r="EYB2" s="65"/>
      <c r="EYC2" s="65"/>
      <c r="EYD2" s="65"/>
      <c r="EYE2" s="65"/>
      <c r="EYF2" s="65"/>
      <c r="EYG2" s="65"/>
      <c r="EYH2" s="65"/>
      <c r="EYI2" s="65"/>
      <c r="EYJ2" s="65"/>
      <c r="EYK2" s="65"/>
      <c r="EYL2" s="65"/>
      <c r="EYM2" s="65"/>
      <c r="EYN2" s="65"/>
      <c r="EYO2" s="65"/>
      <c r="EYP2" s="65"/>
      <c r="EYQ2" s="65"/>
      <c r="EYR2" s="65"/>
      <c r="EYS2" s="65"/>
      <c r="EYT2" s="65"/>
      <c r="EYU2" s="65"/>
      <c r="EYV2" s="65"/>
      <c r="EYW2" s="65"/>
      <c r="EYX2" s="65"/>
      <c r="EYY2" s="65"/>
      <c r="EYZ2" s="65"/>
      <c r="EZA2" s="65"/>
      <c r="EZB2" s="65"/>
      <c r="EZC2" s="65"/>
      <c r="EZD2" s="65"/>
      <c r="EZE2" s="65"/>
      <c r="EZF2" s="65"/>
      <c r="EZG2" s="65"/>
      <c r="EZH2" s="65"/>
      <c r="EZI2" s="65"/>
      <c r="EZJ2" s="65"/>
      <c r="EZK2" s="65"/>
      <c r="EZL2" s="65"/>
      <c r="EZM2" s="65"/>
      <c r="EZN2" s="65"/>
      <c r="EZO2" s="65"/>
      <c r="EZP2" s="65"/>
      <c r="EZQ2" s="65"/>
      <c r="EZR2" s="65"/>
      <c r="EZS2" s="65"/>
      <c r="EZT2" s="65"/>
      <c r="EZU2" s="65"/>
      <c r="EZV2" s="65"/>
      <c r="EZW2" s="65"/>
      <c r="EZX2" s="65"/>
      <c r="EZY2" s="65"/>
      <c r="EZZ2" s="65"/>
      <c r="FAA2" s="65"/>
      <c r="FAB2" s="65"/>
      <c r="FAC2" s="65"/>
      <c r="FAD2" s="65"/>
      <c r="FAE2" s="65"/>
      <c r="FAF2" s="65"/>
      <c r="FAG2" s="65"/>
      <c r="FAH2" s="65"/>
      <c r="FAI2" s="65"/>
      <c r="FAJ2" s="65"/>
      <c r="FAK2" s="65"/>
      <c r="FAL2" s="65"/>
      <c r="FAM2" s="65"/>
      <c r="FAN2" s="65"/>
      <c r="FAO2" s="65"/>
      <c r="FAP2" s="65"/>
      <c r="FAQ2" s="65"/>
      <c r="FAR2" s="65"/>
      <c r="FAS2" s="65"/>
      <c r="FAT2" s="65"/>
      <c r="FAU2" s="65"/>
      <c r="FAV2" s="65"/>
      <c r="FAW2" s="65"/>
      <c r="FAX2" s="65"/>
      <c r="FAY2" s="65"/>
      <c r="FAZ2" s="65"/>
      <c r="FBA2" s="65"/>
      <c r="FBB2" s="65"/>
      <c r="FBC2" s="65"/>
      <c r="FBD2" s="65"/>
      <c r="FBE2" s="65"/>
      <c r="FBF2" s="65"/>
      <c r="FBG2" s="65"/>
      <c r="FBH2" s="65"/>
      <c r="FBI2" s="65"/>
      <c r="FBJ2" s="65"/>
      <c r="FBK2" s="65"/>
      <c r="FBL2" s="65"/>
      <c r="FBM2" s="65"/>
      <c r="FBN2" s="65"/>
      <c r="FBO2" s="65"/>
      <c r="FBP2" s="65"/>
      <c r="FBQ2" s="65"/>
      <c r="FBR2" s="65"/>
      <c r="FBS2" s="65"/>
      <c r="FBT2" s="65"/>
      <c r="FBU2" s="65"/>
      <c r="FBV2" s="65"/>
      <c r="FBW2" s="65"/>
      <c r="FBX2" s="65"/>
      <c r="FBY2" s="65"/>
      <c r="FBZ2" s="65"/>
      <c r="FCA2" s="65"/>
      <c r="FCB2" s="65"/>
      <c r="FCC2" s="65"/>
      <c r="FCD2" s="65"/>
      <c r="FCE2" s="65"/>
      <c r="FCF2" s="65"/>
      <c r="FCG2" s="65"/>
      <c r="FCH2" s="65"/>
      <c r="FCI2" s="65"/>
      <c r="FCJ2" s="65"/>
      <c r="FCK2" s="65"/>
      <c r="FCL2" s="65"/>
      <c r="FCM2" s="65"/>
      <c r="FCN2" s="65"/>
      <c r="FCO2" s="65"/>
      <c r="FCP2" s="65"/>
      <c r="FCQ2" s="65"/>
      <c r="FCR2" s="65"/>
      <c r="FCS2" s="65"/>
      <c r="FCT2" s="65"/>
      <c r="FCU2" s="65"/>
      <c r="FCV2" s="65"/>
      <c r="FCW2" s="65"/>
      <c r="FCX2" s="65"/>
      <c r="FCY2" s="65"/>
      <c r="FCZ2" s="65"/>
      <c r="FDA2" s="65"/>
      <c r="FDB2" s="65"/>
      <c r="FDC2" s="65"/>
      <c r="FDD2" s="65"/>
      <c r="FDE2" s="65"/>
      <c r="FDF2" s="65"/>
      <c r="FDG2" s="65"/>
      <c r="FDH2" s="65"/>
      <c r="FDI2" s="65"/>
      <c r="FDJ2" s="65"/>
      <c r="FDK2" s="65"/>
      <c r="FDL2" s="65"/>
      <c r="FDM2" s="65"/>
      <c r="FDN2" s="65"/>
      <c r="FDO2" s="65"/>
      <c r="FDP2" s="65"/>
      <c r="FDQ2" s="65"/>
      <c r="FDR2" s="65"/>
      <c r="FDS2" s="65"/>
      <c r="FDT2" s="65"/>
      <c r="FDU2" s="65"/>
      <c r="FDV2" s="65"/>
      <c r="FDW2" s="65"/>
      <c r="FDX2" s="65"/>
      <c r="FDY2" s="65"/>
      <c r="FDZ2" s="65"/>
      <c r="FEA2" s="65"/>
      <c r="FEB2" s="65"/>
      <c r="FEC2" s="65"/>
      <c r="FED2" s="65"/>
      <c r="FEE2" s="65"/>
      <c r="FEF2" s="65"/>
      <c r="FEG2" s="65"/>
      <c r="FEH2" s="65"/>
      <c r="FEI2" s="65"/>
      <c r="FEJ2" s="65"/>
      <c r="FEK2" s="65"/>
      <c r="FEL2" s="65"/>
      <c r="FEM2" s="65"/>
      <c r="FEN2" s="65"/>
      <c r="FEO2" s="65"/>
      <c r="FEP2" s="65"/>
      <c r="FEQ2" s="65"/>
      <c r="FER2" s="65"/>
      <c r="FES2" s="65"/>
      <c r="FET2" s="65"/>
      <c r="FEU2" s="65"/>
      <c r="FEV2" s="65"/>
      <c r="FEW2" s="65"/>
      <c r="FEX2" s="65"/>
      <c r="FEY2" s="65"/>
      <c r="FEZ2" s="65"/>
      <c r="FFA2" s="65"/>
      <c r="FFB2" s="65"/>
      <c r="FFC2" s="65"/>
      <c r="FFD2" s="65"/>
      <c r="FFE2" s="65"/>
      <c r="FFF2" s="65"/>
      <c r="FFG2" s="65"/>
      <c r="FFH2" s="65"/>
      <c r="FFI2" s="65"/>
      <c r="FFJ2" s="65"/>
      <c r="FFK2" s="65"/>
      <c r="FFL2" s="65"/>
      <c r="FFM2" s="65"/>
      <c r="FFN2" s="65"/>
      <c r="FFO2" s="65"/>
      <c r="FFP2" s="65"/>
      <c r="FFQ2" s="65"/>
      <c r="FFR2" s="65"/>
      <c r="FFS2" s="65"/>
      <c r="FFT2" s="65"/>
      <c r="FFU2" s="65"/>
      <c r="FFV2" s="65"/>
      <c r="FFW2" s="65"/>
      <c r="FFX2" s="65"/>
      <c r="FFY2" s="65"/>
      <c r="FFZ2" s="65"/>
      <c r="FGA2" s="65"/>
      <c r="FGB2" s="65"/>
      <c r="FGC2" s="65"/>
      <c r="FGD2" s="65"/>
      <c r="FGE2" s="65"/>
      <c r="FGF2" s="65"/>
      <c r="FGG2" s="65"/>
      <c r="FGH2" s="65"/>
      <c r="FGI2" s="65"/>
      <c r="FGJ2" s="65"/>
      <c r="FGK2" s="65"/>
      <c r="FGL2" s="65"/>
      <c r="FGM2" s="65"/>
      <c r="FGN2" s="65"/>
      <c r="FGO2" s="65"/>
      <c r="FGP2" s="65"/>
      <c r="FGQ2" s="65"/>
      <c r="FGR2" s="65"/>
      <c r="FGS2" s="65"/>
      <c r="FGT2" s="65"/>
      <c r="FGU2" s="65"/>
      <c r="FGV2" s="65"/>
      <c r="FGW2" s="65"/>
      <c r="FGX2" s="65"/>
      <c r="FGY2" s="65"/>
      <c r="FGZ2" s="65"/>
      <c r="FHA2" s="65"/>
      <c r="FHB2" s="65"/>
      <c r="FHC2" s="65"/>
      <c r="FHD2" s="65"/>
      <c r="FHE2" s="65"/>
      <c r="FHF2" s="65"/>
      <c r="FHG2" s="65"/>
      <c r="FHH2" s="65"/>
      <c r="FHI2" s="65"/>
      <c r="FHJ2" s="65"/>
      <c r="FHK2" s="65"/>
      <c r="FHL2" s="65"/>
      <c r="FHM2" s="65"/>
      <c r="FHN2" s="65"/>
      <c r="FHO2" s="65"/>
      <c r="FHP2" s="65"/>
      <c r="FHQ2" s="65"/>
      <c r="FHR2" s="65"/>
      <c r="FHS2" s="65"/>
      <c r="FHT2" s="65"/>
      <c r="FHU2" s="65"/>
      <c r="FHV2" s="65"/>
      <c r="FHW2" s="65"/>
      <c r="FHX2" s="65"/>
      <c r="FHY2" s="65"/>
      <c r="FHZ2" s="65"/>
      <c r="FIA2" s="65"/>
      <c r="FIB2" s="65"/>
      <c r="FIC2" s="65"/>
      <c r="FID2" s="65"/>
      <c r="FIE2" s="65"/>
      <c r="FIF2" s="65"/>
      <c r="FIG2" s="65"/>
      <c r="FIH2" s="65"/>
      <c r="FII2" s="65"/>
      <c r="FIJ2" s="65"/>
      <c r="FIK2" s="65"/>
      <c r="FIL2" s="65"/>
      <c r="FIM2" s="65"/>
      <c r="FIN2" s="65"/>
      <c r="FIO2" s="65"/>
      <c r="FIP2" s="65"/>
      <c r="FIQ2" s="65"/>
      <c r="FIR2" s="65"/>
      <c r="FIS2" s="65"/>
      <c r="FIT2" s="65"/>
      <c r="FIU2" s="65"/>
      <c r="FIV2" s="65"/>
      <c r="FIW2" s="65"/>
      <c r="FIX2" s="65"/>
      <c r="FIY2" s="65"/>
      <c r="FIZ2" s="65"/>
      <c r="FJA2" s="65"/>
      <c r="FJB2" s="65"/>
      <c r="FJC2" s="65"/>
      <c r="FJD2" s="65"/>
      <c r="FJE2" s="65"/>
      <c r="FJF2" s="65"/>
      <c r="FJG2" s="65"/>
      <c r="FJH2" s="65"/>
      <c r="FJI2" s="65"/>
      <c r="FJJ2" s="65"/>
      <c r="FJK2" s="65"/>
      <c r="FJL2" s="65"/>
      <c r="FJM2" s="65"/>
      <c r="FJN2" s="65"/>
      <c r="FJO2" s="65"/>
      <c r="FJP2" s="65"/>
      <c r="FJQ2" s="65"/>
      <c r="FJR2" s="65"/>
      <c r="FJS2" s="65"/>
      <c r="FJT2" s="65"/>
      <c r="FJU2" s="65"/>
      <c r="FJV2" s="65"/>
      <c r="FJW2" s="65"/>
      <c r="FJX2" s="65"/>
      <c r="FJY2" s="65"/>
      <c r="FJZ2" s="65"/>
      <c r="FKA2" s="65"/>
      <c r="FKB2" s="65"/>
      <c r="FKC2" s="65"/>
      <c r="FKD2" s="65"/>
      <c r="FKE2" s="65"/>
      <c r="FKF2" s="65"/>
      <c r="FKG2" s="65"/>
      <c r="FKH2" s="65"/>
      <c r="FKI2" s="65"/>
      <c r="FKJ2" s="65"/>
      <c r="FKK2" s="65"/>
      <c r="FKL2" s="65"/>
      <c r="FKM2" s="65"/>
      <c r="FKN2" s="65"/>
      <c r="FKO2" s="65"/>
      <c r="FKP2" s="65"/>
      <c r="FKQ2" s="65"/>
      <c r="FKR2" s="65"/>
      <c r="FKS2" s="65"/>
      <c r="FKT2" s="65"/>
      <c r="FKU2" s="65"/>
      <c r="FKV2" s="65"/>
      <c r="FKW2" s="65"/>
      <c r="FKX2" s="65"/>
      <c r="FKY2" s="65"/>
      <c r="FKZ2" s="65"/>
      <c r="FLA2" s="65"/>
      <c r="FLB2" s="65"/>
      <c r="FLC2" s="65"/>
      <c r="FLD2" s="65"/>
      <c r="FLE2" s="65"/>
      <c r="FLF2" s="65"/>
      <c r="FLG2" s="65"/>
      <c r="FLH2" s="65"/>
      <c r="FLI2" s="65"/>
      <c r="FLJ2" s="65"/>
      <c r="FLK2" s="65"/>
      <c r="FLL2" s="65"/>
      <c r="FLM2" s="65"/>
      <c r="FLN2" s="65"/>
      <c r="FLO2" s="65"/>
      <c r="FLP2" s="65"/>
      <c r="FLQ2" s="65"/>
      <c r="FLR2" s="65"/>
      <c r="FLS2" s="65"/>
      <c r="FLT2" s="65"/>
      <c r="FLU2" s="65"/>
      <c r="FLV2" s="65"/>
      <c r="FLW2" s="65"/>
      <c r="FLX2" s="65"/>
      <c r="FLY2" s="65"/>
      <c r="FLZ2" s="65"/>
      <c r="FMA2" s="65"/>
      <c r="FMB2" s="65"/>
      <c r="FMC2" s="65"/>
      <c r="FMD2" s="65"/>
      <c r="FME2" s="65"/>
      <c r="FMF2" s="65"/>
      <c r="FMG2" s="65"/>
      <c r="FMH2" s="65"/>
      <c r="FMI2" s="65"/>
      <c r="FMJ2" s="65"/>
      <c r="FMK2" s="65"/>
      <c r="FML2" s="65"/>
      <c r="FMM2" s="65"/>
      <c r="FMN2" s="65"/>
      <c r="FMO2" s="65"/>
      <c r="FMP2" s="65"/>
      <c r="FMQ2" s="65"/>
      <c r="FMR2" s="65"/>
      <c r="FMS2" s="65"/>
      <c r="FMT2" s="65"/>
      <c r="FMU2" s="65"/>
      <c r="FMV2" s="65"/>
      <c r="FMW2" s="65"/>
      <c r="FMX2" s="65"/>
      <c r="FMY2" s="65"/>
      <c r="FMZ2" s="65"/>
      <c r="FNA2" s="65"/>
      <c r="FNB2" s="65"/>
      <c r="FNC2" s="65"/>
      <c r="FND2" s="65"/>
      <c r="FNE2" s="65"/>
      <c r="FNF2" s="65"/>
      <c r="FNG2" s="65"/>
      <c r="FNH2" s="65"/>
      <c r="FNI2" s="65"/>
      <c r="FNJ2" s="65"/>
      <c r="FNK2" s="65"/>
      <c r="FNL2" s="65"/>
      <c r="FNM2" s="65"/>
      <c r="FNN2" s="65"/>
      <c r="FNO2" s="65"/>
      <c r="FNP2" s="65"/>
      <c r="FNQ2" s="65"/>
      <c r="FNR2" s="65"/>
      <c r="FNS2" s="65"/>
      <c r="FNT2" s="65"/>
      <c r="FNU2" s="65"/>
      <c r="FNV2" s="65"/>
      <c r="FNW2" s="65"/>
      <c r="FNX2" s="65"/>
      <c r="FNY2" s="65"/>
      <c r="FNZ2" s="65"/>
      <c r="FOA2" s="65"/>
      <c r="FOB2" s="65"/>
      <c r="FOC2" s="65"/>
      <c r="FOD2" s="65"/>
      <c r="FOE2" s="65"/>
      <c r="FOF2" s="65"/>
      <c r="FOG2" s="65"/>
      <c r="FOH2" s="65"/>
      <c r="FOI2" s="65"/>
      <c r="FOJ2" s="65"/>
      <c r="FOK2" s="65"/>
      <c r="FOL2" s="65"/>
      <c r="FOM2" s="65"/>
      <c r="FON2" s="65"/>
      <c r="FOO2" s="65"/>
      <c r="FOP2" s="65"/>
      <c r="FOQ2" s="65"/>
      <c r="FOR2" s="65"/>
      <c r="FOS2" s="65"/>
      <c r="FOT2" s="65"/>
      <c r="FOU2" s="65"/>
      <c r="FOV2" s="65"/>
      <c r="FOW2" s="65"/>
      <c r="FOX2" s="65"/>
      <c r="FOY2" s="65"/>
      <c r="FOZ2" s="65"/>
      <c r="FPA2" s="65"/>
      <c r="FPB2" s="65"/>
      <c r="FPC2" s="65"/>
      <c r="FPD2" s="65"/>
      <c r="FPE2" s="65"/>
      <c r="FPF2" s="65"/>
      <c r="FPG2" s="65"/>
      <c r="FPH2" s="65"/>
      <c r="FPI2" s="65"/>
      <c r="FPJ2" s="65"/>
      <c r="FPK2" s="65"/>
      <c r="FPL2" s="65"/>
      <c r="FPM2" s="65"/>
      <c r="FPN2" s="65"/>
      <c r="FPO2" s="65"/>
      <c r="FPP2" s="65"/>
      <c r="FPQ2" s="65"/>
      <c r="FPR2" s="65"/>
      <c r="FPS2" s="65"/>
      <c r="FPT2" s="65"/>
      <c r="FPU2" s="65"/>
      <c r="FPV2" s="65"/>
      <c r="FPW2" s="65"/>
      <c r="FPX2" s="65"/>
      <c r="FPY2" s="65"/>
      <c r="FPZ2" s="65"/>
      <c r="FQA2" s="65"/>
      <c r="FQB2" s="65"/>
      <c r="FQC2" s="65"/>
      <c r="FQD2" s="65"/>
      <c r="FQE2" s="65"/>
      <c r="FQF2" s="65"/>
      <c r="FQG2" s="65"/>
      <c r="FQH2" s="65"/>
      <c r="FQI2" s="65"/>
      <c r="FQJ2" s="65"/>
      <c r="FQK2" s="65"/>
      <c r="FQL2" s="65"/>
      <c r="FQM2" s="65"/>
      <c r="FQN2" s="65"/>
      <c r="FQO2" s="65"/>
      <c r="FQP2" s="65"/>
      <c r="FQQ2" s="65"/>
      <c r="FQR2" s="65"/>
      <c r="FQS2" s="65"/>
      <c r="FQT2" s="65"/>
      <c r="FQU2" s="65"/>
      <c r="FQV2" s="65"/>
      <c r="FQW2" s="65"/>
      <c r="FQX2" s="65"/>
      <c r="FQY2" s="65"/>
      <c r="FQZ2" s="65"/>
      <c r="FRA2" s="65"/>
      <c r="FRB2" s="65"/>
      <c r="FRC2" s="65"/>
      <c r="FRD2" s="65"/>
      <c r="FRE2" s="65"/>
      <c r="FRF2" s="65"/>
      <c r="FRG2" s="65"/>
      <c r="FRH2" s="65"/>
      <c r="FRI2" s="65"/>
      <c r="FRJ2" s="65"/>
      <c r="FRK2" s="65"/>
      <c r="FRL2" s="65"/>
      <c r="FRM2" s="65"/>
      <c r="FRN2" s="65"/>
      <c r="FRO2" s="65"/>
      <c r="FRP2" s="65"/>
      <c r="FRQ2" s="65"/>
      <c r="FRR2" s="65"/>
      <c r="FRS2" s="65"/>
      <c r="FRT2" s="65"/>
      <c r="FRU2" s="65"/>
      <c r="FRV2" s="65"/>
      <c r="FRW2" s="65"/>
      <c r="FRX2" s="65"/>
      <c r="FRY2" s="65"/>
      <c r="FRZ2" s="65"/>
      <c r="FSA2" s="65"/>
      <c r="FSB2" s="65"/>
      <c r="FSC2" s="65"/>
      <c r="FSD2" s="65"/>
      <c r="FSE2" s="65"/>
      <c r="FSF2" s="65"/>
      <c r="FSG2" s="65"/>
      <c r="FSH2" s="65"/>
      <c r="FSI2" s="65"/>
      <c r="FSJ2" s="65"/>
      <c r="FSK2" s="65"/>
      <c r="FSL2" s="65"/>
      <c r="FSM2" s="65"/>
      <c r="FSN2" s="65"/>
      <c r="FSO2" s="65"/>
      <c r="FSP2" s="65"/>
      <c r="FSQ2" s="65"/>
      <c r="FSR2" s="65"/>
      <c r="FSS2" s="65"/>
      <c r="FST2" s="65"/>
      <c r="FSU2" s="65"/>
      <c r="FSV2" s="65"/>
      <c r="FSW2" s="65"/>
      <c r="FSX2" s="65"/>
      <c r="FSY2" s="65"/>
      <c r="FSZ2" s="65"/>
      <c r="FTA2" s="65"/>
      <c r="FTB2" s="65"/>
      <c r="FTC2" s="65"/>
      <c r="FTD2" s="65"/>
      <c r="FTE2" s="65"/>
      <c r="FTF2" s="65"/>
      <c r="FTG2" s="65"/>
      <c r="FTH2" s="65"/>
      <c r="FTI2" s="65"/>
      <c r="FTJ2" s="65"/>
      <c r="FTK2" s="65"/>
      <c r="FTL2" s="65"/>
      <c r="FTM2" s="65"/>
      <c r="FTN2" s="65"/>
      <c r="FTO2" s="65"/>
      <c r="FTP2" s="65"/>
      <c r="FTQ2" s="65"/>
      <c r="FTR2" s="65"/>
      <c r="FTS2" s="65"/>
      <c r="FTT2" s="65"/>
      <c r="FTU2" s="65"/>
      <c r="FTV2" s="65"/>
      <c r="FTW2" s="65"/>
      <c r="FTX2" s="65"/>
      <c r="FTY2" s="65"/>
      <c r="FTZ2" s="65"/>
      <c r="FUA2" s="65"/>
      <c r="FUB2" s="65"/>
      <c r="FUC2" s="65"/>
      <c r="FUD2" s="65"/>
      <c r="FUE2" s="65"/>
      <c r="FUF2" s="65"/>
      <c r="FUG2" s="65"/>
      <c r="FUH2" s="65"/>
      <c r="FUI2" s="65"/>
      <c r="FUJ2" s="65"/>
      <c r="FUK2" s="65"/>
      <c r="FUL2" s="65"/>
      <c r="FUM2" s="65"/>
      <c r="FUN2" s="65"/>
      <c r="FUO2" s="65"/>
      <c r="FUP2" s="65"/>
      <c r="FUQ2" s="65"/>
      <c r="FUR2" s="65"/>
      <c r="FUS2" s="65"/>
      <c r="FUT2" s="65"/>
      <c r="FUU2" s="65"/>
      <c r="FUV2" s="65"/>
      <c r="FUW2" s="65"/>
      <c r="FUX2" s="65"/>
      <c r="FUY2" s="65"/>
      <c r="FUZ2" s="65"/>
      <c r="FVA2" s="65"/>
      <c r="FVB2" s="65"/>
      <c r="FVC2" s="65"/>
      <c r="FVD2" s="65"/>
      <c r="FVE2" s="65"/>
      <c r="FVF2" s="65"/>
      <c r="FVG2" s="65"/>
      <c r="FVH2" s="65"/>
      <c r="FVI2" s="65"/>
      <c r="FVJ2" s="65"/>
      <c r="FVK2" s="65"/>
      <c r="FVL2" s="65"/>
      <c r="FVM2" s="65"/>
      <c r="FVN2" s="65"/>
      <c r="FVO2" s="65"/>
      <c r="FVP2" s="65"/>
      <c r="FVQ2" s="65"/>
      <c r="FVR2" s="65"/>
      <c r="FVS2" s="65"/>
      <c r="FVT2" s="65"/>
      <c r="FVU2" s="65"/>
      <c r="FVV2" s="65"/>
      <c r="FVW2" s="65"/>
      <c r="FVX2" s="65"/>
      <c r="FVY2" s="65"/>
      <c r="FVZ2" s="65"/>
      <c r="FWA2" s="65"/>
      <c r="FWB2" s="65"/>
      <c r="FWC2" s="65"/>
      <c r="FWD2" s="65"/>
      <c r="FWE2" s="65"/>
      <c r="FWF2" s="65"/>
      <c r="FWG2" s="65"/>
      <c r="FWH2" s="65"/>
      <c r="FWI2" s="65"/>
      <c r="FWJ2" s="65"/>
      <c r="FWK2" s="65"/>
      <c r="FWL2" s="65"/>
      <c r="FWM2" s="65"/>
      <c r="FWN2" s="65"/>
      <c r="FWO2" s="65"/>
      <c r="FWP2" s="65"/>
      <c r="FWQ2" s="65"/>
      <c r="FWR2" s="65"/>
      <c r="FWS2" s="65"/>
      <c r="FWT2" s="65"/>
      <c r="FWU2" s="65"/>
      <c r="FWV2" s="65"/>
      <c r="FWW2" s="65"/>
      <c r="FWX2" s="65"/>
      <c r="FWY2" s="65"/>
      <c r="FWZ2" s="65"/>
      <c r="FXA2" s="65"/>
      <c r="FXB2" s="65"/>
      <c r="FXC2" s="65"/>
      <c r="FXD2" s="65"/>
      <c r="FXE2" s="65"/>
      <c r="FXF2" s="65"/>
      <c r="FXG2" s="65"/>
      <c r="FXH2" s="65"/>
      <c r="FXI2" s="65"/>
      <c r="FXJ2" s="65"/>
      <c r="FXK2" s="65"/>
      <c r="FXL2" s="65"/>
      <c r="FXM2" s="65"/>
      <c r="FXN2" s="65"/>
      <c r="FXO2" s="65"/>
      <c r="FXP2" s="65"/>
      <c r="FXQ2" s="65"/>
      <c r="FXR2" s="65"/>
      <c r="FXS2" s="65"/>
      <c r="FXT2" s="65"/>
      <c r="FXU2" s="65"/>
      <c r="FXV2" s="65"/>
      <c r="FXW2" s="65"/>
      <c r="FXX2" s="65"/>
      <c r="FXY2" s="65"/>
      <c r="FXZ2" s="65"/>
      <c r="FYA2" s="65"/>
      <c r="FYB2" s="65"/>
      <c r="FYC2" s="65"/>
      <c r="FYD2" s="65"/>
      <c r="FYE2" s="65"/>
      <c r="FYF2" s="65"/>
      <c r="FYG2" s="65"/>
      <c r="FYH2" s="65"/>
      <c r="FYI2" s="65"/>
      <c r="FYJ2" s="65"/>
      <c r="FYK2" s="65"/>
      <c r="FYL2" s="65"/>
      <c r="FYM2" s="65"/>
      <c r="FYN2" s="65"/>
      <c r="FYO2" s="65"/>
      <c r="FYP2" s="65"/>
      <c r="FYQ2" s="65"/>
      <c r="FYR2" s="65"/>
      <c r="FYS2" s="65"/>
      <c r="FYT2" s="65"/>
      <c r="FYU2" s="65"/>
      <c r="FYV2" s="65"/>
      <c r="FYW2" s="65"/>
      <c r="FYX2" s="65"/>
      <c r="FYY2" s="65"/>
      <c r="FYZ2" s="65"/>
      <c r="FZA2" s="65"/>
      <c r="FZB2" s="65"/>
      <c r="FZC2" s="65"/>
      <c r="FZD2" s="65"/>
      <c r="FZE2" s="65"/>
      <c r="FZF2" s="65"/>
      <c r="FZG2" s="65"/>
      <c r="FZH2" s="65"/>
      <c r="FZI2" s="65"/>
      <c r="FZJ2" s="65"/>
      <c r="FZK2" s="65"/>
      <c r="FZL2" s="65"/>
      <c r="FZM2" s="65"/>
      <c r="FZN2" s="65"/>
      <c r="FZO2" s="65"/>
      <c r="FZP2" s="65"/>
      <c r="FZQ2" s="65"/>
      <c r="FZR2" s="65"/>
      <c r="FZS2" s="65"/>
      <c r="FZT2" s="65"/>
      <c r="FZU2" s="65"/>
      <c r="FZV2" s="65"/>
      <c r="FZW2" s="65"/>
      <c r="FZX2" s="65"/>
      <c r="FZY2" s="65"/>
      <c r="FZZ2" s="65"/>
      <c r="GAA2" s="65"/>
      <c r="GAB2" s="65"/>
      <c r="GAC2" s="65"/>
      <c r="GAD2" s="65"/>
      <c r="GAE2" s="65"/>
      <c r="GAF2" s="65"/>
      <c r="GAG2" s="65"/>
      <c r="GAH2" s="65"/>
      <c r="GAI2" s="65"/>
      <c r="GAJ2" s="65"/>
      <c r="GAK2" s="65"/>
      <c r="GAL2" s="65"/>
      <c r="GAM2" s="65"/>
      <c r="GAN2" s="65"/>
      <c r="GAO2" s="65"/>
      <c r="GAP2" s="65"/>
      <c r="GAQ2" s="65"/>
      <c r="GAR2" s="65"/>
      <c r="GAS2" s="65"/>
      <c r="GAT2" s="65"/>
      <c r="GAU2" s="65"/>
      <c r="GAV2" s="65"/>
      <c r="GAW2" s="65"/>
      <c r="GAX2" s="65"/>
      <c r="GAY2" s="65"/>
      <c r="GAZ2" s="65"/>
      <c r="GBA2" s="65"/>
      <c r="GBB2" s="65"/>
      <c r="GBC2" s="65"/>
      <c r="GBD2" s="65"/>
      <c r="GBE2" s="65"/>
      <c r="GBF2" s="65"/>
      <c r="GBG2" s="65"/>
      <c r="GBH2" s="65"/>
      <c r="GBI2" s="65"/>
      <c r="GBJ2" s="65"/>
      <c r="GBK2" s="65"/>
      <c r="GBL2" s="65"/>
      <c r="GBM2" s="65"/>
      <c r="GBN2" s="65"/>
      <c r="GBO2" s="65"/>
      <c r="GBP2" s="65"/>
      <c r="GBQ2" s="65"/>
      <c r="GBR2" s="65"/>
      <c r="GBS2" s="65"/>
      <c r="GBT2" s="65"/>
      <c r="GBU2" s="65"/>
      <c r="GBV2" s="65"/>
      <c r="GBW2" s="65"/>
      <c r="GBX2" s="65"/>
      <c r="GBY2" s="65"/>
      <c r="GBZ2" s="65"/>
      <c r="GCA2" s="65"/>
      <c r="GCB2" s="65"/>
      <c r="GCC2" s="65"/>
      <c r="GCD2" s="65"/>
      <c r="GCE2" s="65"/>
      <c r="GCF2" s="65"/>
      <c r="GCG2" s="65"/>
      <c r="GCH2" s="65"/>
      <c r="GCI2" s="65"/>
      <c r="GCJ2" s="65"/>
      <c r="GCK2" s="65"/>
      <c r="GCL2" s="65"/>
      <c r="GCM2" s="65"/>
      <c r="GCN2" s="65"/>
      <c r="GCO2" s="65"/>
      <c r="GCP2" s="65"/>
      <c r="GCQ2" s="65"/>
      <c r="GCR2" s="65"/>
      <c r="GCS2" s="65"/>
      <c r="GCT2" s="65"/>
      <c r="GCU2" s="65"/>
      <c r="GCV2" s="65"/>
      <c r="GCW2" s="65"/>
      <c r="GCX2" s="65"/>
      <c r="GCY2" s="65"/>
      <c r="GCZ2" s="65"/>
      <c r="GDA2" s="65"/>
      <c r="GDB2" s="65"/>
      <c r="GDC2" s="65"/>
      <c r="GDD2" s="65"/>
      <c r="GDE2" s="65"/>
      <c r="GDF2" s="65"/>
      <c r="GDG2" s="65"/>
      <c r="GDH2" s="65"/>
      <c r="GDI2" s="65"/>
      <c r="GDJ2" s="65"/>
      <c r="GDK2" s="65"/>
      <c r="GDL2" s="65"/>
      <c r="GDM2" s="65"/>
      <c r="GDN2" s="65"/>
      <c r="GDO2" s="65"/>
      <c r="GDP2" s="65"/>
      <c r="GDQ2" s="65"/>
      <c r="GDR2" s="65"/>
      <c r="GDS2" s="65"/>
      <c r="GDT2" s="65"/>
      <c r="GDU2" s="65"/>
      <c r="GDV2" s="65"/>
      <c r="GDW2" s="65"/>
      <c r="GDX2" s="65"/>
      <c r="GDY2" s="65"/>
      <c r="GDZ2" s="65"/>
      <c r="GEA2" s="65"/>
      <c r="GEB2" s="65"/>
      <c r="GEC2" s="65"/>
      <c r="GED2" s="65"/>
      <c r="GEE2" s="65"/>
      <c r="GEF2" s="65"/>
      <c r="GEG2" s="65"/>
      <c r="GEH2" s="65"/>
      <c r="GEI2" s="65"/>
      <c r="GEJ2" s="65"/>
      <c r="GEK2" s="65"/>
      <c r="GEL2" s="65"/>
      <c r="GEM2" s="65"/>
      <c r="GEN2" s="65"/>
      <c r="GEO2" s="65"/>
      <c r="GEP2" s="65"/>
      <c r="GEQ2" s="65"/>
      <c r="GER2" s="65"/>
      <c r="GES2" s="65"/>
      <c r="GET2" s="65"/>
      <c r="GEU2" s="65"/>
      <c r="GEV2" s="65"/>
      <c r="GEW2" s="65"/>
      <c r="GEX2" s="65"/>
      <c r="GEY2" s="65"/>
      <c r="GEZ2" s="65"/>
      <c r="GFA2" s="65"/>
      <c r="GFB2" s="65"/>
      <c r="GFC2" s="65"/>
      <c r="GFD2" s="65"/>
      <c r="GFE2" s="65"/>
      <c r="GFF2" s="65"/>
      <c r="GFG2" s="65"/>
      <c r="GFH2" s="65"/>
      <c r="GFI2" s="65"/>
      <c r="GFJ2" s="65"/>
      <c r="GFK2" s="65"/>
      <c r="GFL2" s="65"/>
      <c r="GFM2" s="65"/>
      <c r="GFN2" s="65"/>
      <c r="GFO2" s="65"/>
      <c r="GFP2" s="65"/>
      <c r="GFQ2" s="65"/>
      <c r="GFR2" s="65"/>
      <c r="GFS2" s="65"/>
      <c r="GFT2" s="65"/>
      <c r="GFU2" s="65"/>
      <c r="GFV2" s="65"/>
      <c r="GFW2" s="65"/>
      <c r="GFX2" s="65"/>
      <c r="GFY2" s="65"/>
      <c r="GFZ2" s="65"/>
      <c r="GGA2" s="65"/>
      <c r="GGB2" s="65"/>
      <c r="GGC2" s="65"/>
      <c r="GGD2" s="65"/>
      <c r="GGE2" s="65"/>
      <c r="GGF2" s="65"/>
      <c r="GGG2" s="65"/>
      <c r="GGH2" s="65"/>
      <c r="GGI2" s="65"/>
      <c r="GGJ2" s="65"/>
      <c r="GGK2" s="65"/>
      <c r="GGL2" s="65"/>
      <c r="GGM2" s="65"/>
      <c r="GGN2" s="65"/>
      <c r="GGO2" s="65"/>
      <c r="GGP2" s="65"/>
      <c r="GGQ2" s="65"/>
      <c r="GGR2" s="65"/>
      <c r="GGS2" s="65"/>
      <c r="GGT2" s="65"/>
      <c r="GGU2" s="65"/>
      <c r="GGV2" s="65"/>
      <c r="GGW2" s="65"/>
      <c r="GGX2" s="65"/>
      <c r="GGY2" s="65"/>
      <c r="GGZ2" s="65"/>
      <c r="GHA2" s="65"/>
      <c r="GHB2" s="65"/>
      <c r="GHC2" s="65"/>
      <c r="GHD2" s="65"/>
      <c r="GHE2" s="65"/>
      <c r="GHF2" s="65"/>
      <c r="GHG2" s="65"/>
      <c r="GHH2" s="65"/>
      <c r="GHI2" s="65"/>
      <c r="GHJ2" s="65"/>
      <c r="GHK2" s="65"/>
      <c r="GHL2" s="65"/>
      <c r="GHM2" s="65"/>
      <c r="GHN2" s="65"/>
      <c r="GHO2" s="65"/>
      <c r="GHP2" s="65"/>
      <c r="GHQ2" s="65"/>
      <c r="GHR2" s="65"/>
      <c r="GHS2" s="65"/>
      <c r="GHT2" s="65"/>
      <c r="GHU2" s="65"/>
      <c r="GHV2" s="65"/>
      <c r="GHW2" s="65"/>
      <c r="GHX2" s="65"/>
      <c r="GHY2" s="65"/>
      <c r="GHZ2" s="65"/>
      <c r="GIA2" s="65"/>
      <c r="GIB2" s="65"/>
      <c r="GIC2" s="65"/>
      <c r="GID2" s="65"/>
      <c r="GIE2" s="65"/>
      <c r="GIF2" s="65"/>
      <c r="GIG2" s="65"/>
      <c r="GIH2" s="65"/>
      <c r="GII2" s="65"/>
      <c r="GIJ2" s="65"/>
      <c r="GIK2" s="65"/>
      <c r="GIL2" s="65"/>
      <c r="GIM2" s="65"/>
      <c r="GIN2" s="65"/>
      <c r="GIO2" s="65"/>
      <c r="GIP2" s="65"/>
      <c r="GIQ2" s="65"/>
      <c r="GIR2" s="65"/>
      <c r="GIS2" s="65"/>
      <c r="GIT2" s="65"/>
      <c r="GIU2" s="65"/>
      <c r="GIV2" s="65"/>
      <c r="GIW2" s="65"/>
      <c r="GIX2" s="65"/>
      <c r="GIY2" s="65"/>
      <c r="GIZ2" s="65"/>
      <c r="GJA2" s="65"/>
      <c r="GJB2" s="65"/>
      <c r="GJC2" s="65"/>
      <c r="GJD2" s="65"/>
      <c r="GJE2" s="65"/>
      <c r="GJF2" s="65"/>
      <c r="GJG2" s="65"/>
      <c r="GJH2" s="65"/>
      <c r="GJI2" s="65"/>
      <c r="GJJ2" s="65"/>
      <c r="GJK2" s="65"/>
      <c r="GJL2" s="65"/>
      <c r="GJM2" s="65"/>
      <c r="GJN2" s="65"/>
      <c r="GJO2" s="65"/>
      <c r="GJP2" s="65"/>
      <c r="GJQ2" s="65"/>
      <c r="GJR2" s="65"/>
      <c r="GJS2" s="65"/>
      <c r="GJT2" s="65"/>
      <c r="GJU2" s="65"/>
      <c r="GJV2" s="65"/>
      <c r="GJW2" s="65"/>
      <c r="GJX2" s="65"/>
      <c r="GJY2" s="65"/>
      <c r="GJZ2" s="65"/>
      <c r="GKA2" s="65"/>
      <c r="GKB2" s="65"/>
      <c r="GKC2" s="65"/>
      <c r="GKD2" s="65"/>
      <c r="GKE2" s="65"/>
      <c r="GKF2" s="65"/>
      <c r="GKG2" s="65"/>
      <c r="GKH2" s="65"/>
      <c r="GKI2" s="65"/>
      <c r="GKJ2" s="65"/>
      <c r="GKK2" s="65"/>
      <c r="GKL2" s="65"/>
      <c r="GKM2" s="65"/>
      <c r="GKN2" s="65"/>
      <c r="GKO2" s="65"/>
      <c r="GKP2" s="65"/>
      <c r="GKQ2" s="65"/>
      <c r="GKR2" s="65"/>
      <c r="GKS2" s="65"/>
      <c r="GKT2" s="65"/>
      <c r="GKU2" s="65"/>
      <c r="GKV2" s="65"/>
      <c r="GKW2" s="65"/>
      <c r="GKX2" s="65"/>
      <c r="GKY2" s="65"/>
      <c r="GKZ2" s="65"/>
      <c r="GLA2" s="65"/>
      <c r="GLB2" s="65"/>
      <c r="GLC2" s="65"/>
      <c r="GLD2" s="65"/>
      <c r="GLE2" s="65"/>
      <c r="GLF2" s="65"/>
      <c r="GLG2" s="65"/>
      <c r="GLH2" s="65"/>
      <c r="GLI2" s="65"/>
      <c r="GLJ2" s="65"/>
      <c r="GLK2" s="65"/>
      <c r="GLL2" s="65"/>
      <c r="GLM2" s="65"/>
      <c r="GLN2" s="65"/>
      <c r="GLO2" s="65"/>
      <c r="GLP2" s="65"/>
      <c r="GLQ2" s="65"/>
      <c r="GLR2" s="65"/>
      <c r="GLS2" s="65"/>
      <c r="GLT2" s="65"/>
      <c r="GLU2" s="65"/>
      <c r="GLV2" s="65"/>
      <c r="GLW2" s="65"/>
      <c r="GLX2" s="65"/>
      <c r="GLY2" s="65"/>
      <c r="GLZ2" s="65"/>
      <c r="GMA2" s="65"/>
      <c r="GMB2" s="65"/>
      <c r="GMC2" s="65"/>
      <c r="GMD2" s="65"/>
      <c r="GME2" s="65"/>
      <c r="GMF2" s="65"/>
      <c r="GMG2" s="65"/>
      <c r="GMH2" s="65"/>
      <c r="GMI2" s="65"/>
      <c r="GMJ2" s="65"/>
      <c r="GMK2" s="65"/>
      <c r="GML2" s="65"/>
      <c r="GMM2" s="65"/>
      <c r="GMN2" s="65"/>
      <c r="GMO2" s="65"/>
      <c r="GMP2" s="65"/>
      <c r="GMQ2" s="65"/>
      <c r="GMR2" s="65"/>
      <c r="GMS2" s="65"/>
      <c r="GMT2" s="65"/>
      <c r="GMU2" s="65"/>
      <c r="GMV2" s="65"/>
      <c r="GMW2" s="65"/>
      <c r="GMX2" s="65"/>
      <c r="GMY2" s="65"/>
      <c r="GMZ2" s="65"/>
      <c r="GNA2" s="65"/>
      <c r="GNB2" s="65"/>
      <c r="GNC2" s="65"/>
      <c r="GND2" s="65"/>
      <c r="GNE2" s="65"/>
      <c r="GNF2" s="65"/>
      <c r="GNG2" s="65"/>
      <c r="GNH2" s="65"/>
      <c r="GNI2" s="65"/>
      <c r="GNJ2" s="65"/>
      <c r="GNK2" s="65"/>
      <c r="GNL2" s="65"/>
      <c r="GNM2" s="65"/>
      <c r="GNN2" s="65"/>
      <c r="GNO2" s="65"/>
      <c r="GNP2" s="65"/>
      <c r="GNQ2" s="65"/>
      <c r="GNR2" s="65"/>
      <c r="GNS2" s="65"/>
      <c r="GNT2" s="65"/>
      <c r="GNU2" s="65"/>
      <c r="GNV2" s="65"/>
      <c r="GNW2" s="65"/>
      <c r="GNX2" s="65"/>
      <c r="GNY2" s="65"/>
      <c r="GNZ2" s="65"/>
      <c r="GOA2" s="65"/>
      <c r="GOB2" s="65"/>
      <c r="GOC2" s="65"/>
      <c r="GOD2" s="65"/>
      <c r="GOE2" s="65"/>
      <c r="GOF2" s="65"/>
      <c r="GOG2" s="65"/>
      <c r="GOH2" s="65"/>
      <c r="GOI2" s="65"/>
      <c r="GOJ2" s="65"/>
      <c r="GOK2" s="65"/>
      <c r="GOL2" s="65"/>
      <c r="GOM2" s="65"/>
      <c r="GON2" s="65"/>
      <c r="GOO2" s="65"/>
      <c r="GOP2" s="65"/>
      <c r="GOQ2" s="65"/>
      <c r="GOR2" s="65"/>
      <c r="GOS2" s="65"/>
      <c r="GOT2" s="65"/>
      <c r="GOU2" s="65"/>
      <c r="GOV2" s="65"/>
      <c r="GOW2" s="65"/>
      <c r="GOX2" s="65"/>
      <c r="GOY2" s="65"/>
      <c r="GOZ2" s="65"/>
      <c r="GPA2" s="65"/>
      <c r="GPB2" s="65"/>
      <c r="GPC2" s="65"/>
      <c r="GPD2" s="65"/>
      <c r="GPE2" s="65"/>
      <c r="GPF2" s="65"/>
      <c r="GPG2" s="65"/>
      <c r="GPH2" s="65"/>
      <c r="GPI2" s="65"/>
      <c r="GPJ2" s="65"/>
      <c r="GPK2" s="65"/>
      <c r="GPL2" s="65"/>
      <c r="GPM2" s="65"/>
      <c r="GPN2" s="65"/>
      <c r="GPO2" s="65"/>
      <c r="GPP2" s="65"/>
      <c r="GPQ2" s="65"/>
      <c r="GPR2" s="65"/>
      <c r="GPS2" s="65"/>
      <c r="GPT2" s="65"/>
      <c r="GPU2" s="65"/>
      <c r="GPV2" s="65"/>
      <c r="GPW2" s="65"/>
      <c r="GPX2" s="65"/>
      <c r="GPY2" s="65"/>
      <c r="GPZ2" s="65"/>
      <c r="GQA2" s="65"/>
      <c r="GQB2" s="65"/>
      <c r="GQC2" s="65"/>
      <c r="GQD2" s="65"/>
      <c r="GQE2" s="65"/>
      <c r="GQF2" s="65"/>
      <c r="GQG2" s="65"/>
      <c r="GQH2" s="65"/>
      <c r="GQI2" s="65"/>
      <c r="GQJ2" s="65"/>
      <c r="GQK2" s="65"/>
      <c r="GQL2" s="65"/>
      <c r="GQM2" s="65"/>
      <c r="GQN2" s="65"/>
      <c r="GQO2" s="65"/>
      <c r="GQP2" s="65"/>
      <c r="GQQ2" s="65"/>
      <c r="GQR2" s="65"/>
      <c r="GQS2" s="65"/>
      <c r="GQT2" s="65"/>
      <c r="GQU2" s="65"/>
      <c r="GQV2" s="65"/>
      <c r="GQW2" s="65"/>
      <c r="GQX2" s="65"/>
      <c r="GQY2" s="65"/>
      <c r="GQZ2" s="65"/>
      <c r="GRA2" s="65"/>
      <c r="GRB2" s="65"/>
      <c r="GRC2" s="65"/>
      <c r="GRD2" s="65"/>
      <c r="GRE2" s="65"/>
      <c r="GRF2" s="65"/>
      <c r="GRG2" s="65"/>
      <c r="GRH2" s="65"/>
      <c r="GRI2" s="65"/>
      <c r="GRJ2" s="65"/>
      <c r="GRK2" s="65"/>
      <c r="GRL2" s="65"/>
      <c r="GRM2" s="65"/>
      <c r="GRN2" s="65"/>
      <c r="GRO2" s="65"/>
      <c r="GRP2" s="65"/>
      <c r="GRQ2" s="65"/>
      <c r="GRR2" s="65"/>
      <c r="GRS2" s="65"/>
      <c r="GRT2" s="65"/>
      <c r="GRU2" s="65"/>
      <c r="GRV2" s="65"/>
      <c r="GRW2" s="65"/>
      <c r="GRX2" s="65"/>
      <c r="GRY2" s="65"/>
      <c r="GRZ2" s="65"/>
      <c r="GSA2" s="65"/>
      <c r="GSB2" s="65"/>
      <c r="GSC2" s="65"/>
      <c r="GSD2" s="65"/>
      <c r="GSE2" s="65"/>
      <c r="GSF2" s="65"/>
      <c r="GSG2" s="65"/>
      <c r="GSH2" s="65"/>
      <c r="GSI2" s="65"/>
      <c r="GSJ2" s="65"/>
      <c r="GSK2" s="65"/>
      <c r="GSL2" s="65"/>
      <c r="GSM2" s="65"/>
      <c r="GSN2" s="65"/>
      <c r="GSO2" s="65"/>
      <c r="GSP2" s="65"/>
      <c r="GSQ2" s="65"/>
      <c r="GSR2" s="65"/>
      <c r="GSS2" s="65"/>
      <c r="GST2" s="65"/>
      <c r="GSU2" s="65"/>
      <c r="GSV2" s="65"/>
      <c r="GSW2" s="65"/>
      <c r="GSX2" s="65"/>
      <c r="GSY2" s="65"/>
      <c r="GSZ2" s="65"/>
      <c r="GTA2" s="65"/>
      <c r="GTB2" s="65"/>
      <c r="GTC2" s="65"/>
      <c r="GTD2" s="65"/>
      <c r="GTE2" s="65"/>
      <c r="GTF2" s="65"/>
      <c r="GTG2" s="65"/>
      <c r="GTH2" s="65"/>
      <c r="GTI2" s="65"/>
      <c r="GTJ2" s="65"/>
      <c r="GTK2" s="65"/>
      <c r="GTL2" s="65"/>
      <c r="GTM2" s="65"/>
      <c r="GTN2" s="65"/>
      <c r="GTO2" s="65"/>
      <c r="GTP2" s="65"/>
      <c r="GTQ2" s="65"/>
      <c r="GTR2" s="65"/>
      <c r="GTS2" s="65"/>
      <c r="GTT2" s="65"/>
      <c r="GTU2" s="65"/>
      <c r="GTV2" s="65"/>
      <c r="GTW2" s="65"/>
      <c r="GTX2" s="65"/>
      <c r="GTY2" s="65"/>
      <c r="GTZ2" s="65"/>
      <c r="GUA2" s="65"/>
      <c r="GUB2" s="65"/>
      <c r="GUC2" s="65"/>
      <c r="GUD2" s="65"/>
      <c r="GUE2" s="65"/>
      <c r="GUF2" s="65"/>
      <c r="GUG2" s="65"/>
      <c r="GUH2" s="65"/>
      <c r="GUI2" s="65"/>
      <c r="GUJ2" s="65"/>
      <c r="GUK2" s="65"/>
      <c r="GUL2" s="65"/>
      <c r="GUM2" s="65"/>
      <c r="GUN2" s="65"/>
      <c r="GUO2" s="65"/>
      <c r="GUP2" s="65"/>
      <c r="GUQ2" s="65"/>
      <c r="GUR2" s="65"/>
      <c r="GUS2" s="65"/>
      <c r="GUT2" s="65"/>
      <c r="GUU2" s="65"/>
      <c r="GUV2" s="65"/>
      <c r="GUW2" s="65"/>
      <c r="GUX2" s="65"/>
      <c r="GUY2" s="65"/>
      <c r="GUZ2" s="65"/>
      <c r="GVA2" s="65"/>
      <c r="GVB2" s="65"/>
      <c r="GVC2" s="65"/>
      <c r="GVD2" s="65"/>
      <c r="GVE2" s="65"/>
      <c r="GVF2" s="65"/>
      <c r="GVG2" s="65"/>
      <c r="GVH2" s="65"/>
      <c r="GVI2" s="65"/>
      <c r="GVJ2" s="65"/>
      <c r="GVK2" s="65"/>
      <c r="GVL2" s="65"/>
      <c r="GVM2" s="65"/>
      <c r="GVN2" s="65"/>
      <c r="GVO2" s="65"/>
      <c r="GVP2" s="65"/>
      <c r="GVQ2" s="65"/>
      <c r="GVR2" s="65"/>
      <c r="GVS2" s="65"/>
      <c r="GVT2" s="65"/>
      <c r="GVU2" s="65"/>
      <c r="GVV2" s="65"/>
      <c r="GVW2" s="65"/>
      <c r="GVX2" s="65"/>
      <c r="GVY2" s="65"/>
      <c r="GVZ2" s="65"/>
      <c r="GWA2" s="65"/>
      <c r="GWB2" s="65"/>
      <c r="GWC2" s="65"/>
      <c r="GWD2" s="65"/>
      <c r="GWE2" s="65"/>
      <c r="GWF2" s="65"/>
      <c r="GWG2" s="65"/>
      <c r="GWH2" s="65"/>
      <c r="GWI2" s="65"/>
      <c r="GWJ2" s="65"/>
      <c r="GWK2" s="65"/>
      <c r="GWL2" s="65"/>
      <c r="GWM2" s="65"/>
      <c r="GWN2" s="65"/>
      <c r="GWO2" s="65"/>
      <c r="GWP2" s="65"/>
      <c r="GWQ2" s="65"/>
      <c r="GWR2" s="65"/>
      <c r="GWS2" s="65"/>
      <c r="GWT2" s="65"/>
      <c r="GWU2" s="65"/>
      <c r="GWV2" s="65"/>
      <c r="GWW2" s="65"/>
      <c r="GWX2" s="65"/>
      <c r="GWY2" s="65"/>
      <c r="GWZ2" s="65"/>
      <c r="GXA2" s="65"/>
      <c r="GXB2" s="65"/>
      <c r="GXC2" s="65"/>
      <c r="GXD2" s="65"/>
      <c r="GXE2" s="65"/>
      <c r="GXF2" s="65"/>
      <c r="GXG2" s="65"/>
      <c r="GXH2" s="65"/>
      <c r="GXI2" s="65"/>
      <c r="GXJ2" s="65"/>
      <c r="GXK2" s="65"/>
      <c r="GXL2" s="65"/>
      <c r="GXM2" s="65"/>
      <c r="GXN2" s="65"/>
      <c r="GXO2" s="65"/>
      <c r="GXP2" s="65"/>
      <c r="GXQ2" s="65"/>
      <c r="GXR2" s="65"/>
      <c r="GXS2" s="65"/>
      <c r="GXT2" s="65"/>
      <c r="GXU2" s="65"/>
      <c r="GXV2" s="65"/>
      <c r="GXW2" s="65"/>
      <c r="GXX2" s="65"/>
      <c r="GXY2" s="65"/>
      <c r="GXZ2" s="65"/>
      <c r="GYA2" s="65"/>
      <c r="GYB2" s="65"/>
      <c r="GYC2" s="65"/>
      <c r="GYD2" s="65"/>
      <c r="GYE2" s="65"/>
      <c r="GYF2" s="65"/>
      <c r="GYG2" s="65"/>
      <c r="GYH2" s="65"/>
      <c r="GYI2" s="65"/>
      <c r="GYJ2" s="65"/>
      <c r="GYK2" s="65"/>
      <c r="GYL2" s="65"/>
      <c r="GYM2" s="65"/>
      <c r="GYN2" s="65"/>
      <c r="GYO2" s="65"/>
      <c r="GYP2" s="65"/>
      <c r="GYQ2" s="65"/>
      <c r="GYR2" s="65"/>
      <c r="GYS2" s="65"/>
      <c r="GYT2" s="65"/>
      <c r="GYU2" s="65"/>
      <c r="GYV2" s="65"/>
      <c r="GYW2" s="65"/>
      <c r="GYX2" s="65"/>
      <c r="GYY2" s="65"/>
      <c r="GYZ2" s="65"/>
      <c r="GZA2" s="65"/>
      <c r="GZB2" s="65"/>
      <c r="GZC2" s="65"/>
      <c r="GZD2" s="65"/>
      <c r="GZE2" s="65"/>
      <c r="GZF2" s="65"/>
      <c r="GZG2" s="65"/>
      <c r="GZH2" s="65"/>
      <c r="GZI2" s="65"/>
      <c r="GZJ2" s="65"/>
      <c r="GZK2" s="65"/>
      <c r="GZL2" s="65"/>
      <c r="GZM2" s="65"/>
      <c r="GZN2" s="65"/>
      <c r="GZO2" s="65"/>
      <c r="GZP2" s="65"/>
      <c r="GZQ2" s="65"/>
      <c r="GZR2" s="65"/>
      <c r="GZS2" s="65"/>
      <c r="GZT2" s="65"/>
      <c r="GZU2" s="65"/>
      <c r="GZV2" s="65"/>
      <c r="GZW2" s="65"/>
      <c r="GZX2" s="65"/>
      <c r="GZY2" s="65"/>
      <c r="GZZ2" s="65"/>
      <c r="HAA2" s="65"/>
      <c r="HAB2" s="65"/>
      <c r="HAC2" s="65"/>
      <c r="HAD2" s="65"/>
      <c r="HAE2" s="65"/>
      <c r="HAF2" s="65"/>
      <c r="HAG2" s="65"/>
      <c r="HAH2" s="65"/>
      <c r="HAI2" s="65"/>
      <c r="HAJ2" s="65"/>
      <c r="HAK2" s="65"/>
      <c r="HAL2" s="65"/>
      <c r="HAM2" s="65"/>
      <c r="HAN2" s="65"/>
      <c r="HAO2" s="65"/>
      <c r="HAP2" s="65"/>
      <c r="HAQ2" s="65"/>
      <c r="HAR2" s="65"/>
      <c r="HAS2" s="65"/>
      <c r="HAT2" s="65"/>
      <c r="HAU2" s="65"/>
      <c r="HAV2" s="65"/>
      <c r="HAW2" s="65"/>
      <c r="HAX2" s="65"/>
      <c r="HAY2" s="65"/>
      <c r="HAZ2" s="65"/>
      <c r="HBA2" s="65"/>
      <c r="HBB2" s="65"/>
      <c r="HBC2" s="65"/>
      <c r="HBD2" s="65"/>
      <c r="HBE2" s="65"/>
      <c r="HBF2" s="65"/>
      <c r="HBG2" s="65"/>
      <c r="HBH2" s="65"/>
      <c r="HBI2" s="65"/>
      <c r="HBJ2" s="65"/>
      <c r="HBK2" s="65"/>
      <c r="HBL2" s="65"/>
      <c r="HBM2" s="65"/>
      <c r="HBN2" s="65"/>
      <c r="HBO2" s="65"/>
      <c r="HBP2" s="65"/>
      <c r="HBQ2" s="65"/>
      <c r="HBR2" s="65"/>
      <c r="HBS2" s="65"/>
      <c r="HBT2" s="65"/>
      <c r="HBU2" s="65"/>
      <c r="HBV2" s="65"/>
      <c r="HBW2" s="65"/>
      <c r="HBX2" s="65"/>
      <c r="HBY2" s="65"/>
      <c r="HBZ2" s="65"/>
      <c r="HCA2" s="65"/>
      <c r="HCB2" s="65"/>
      <c r="HCC2" s="65"/>
      <c r="HCD2" s="65"/>
      <c r="HCE2" s="65"/>
      <c r="HCF2" s="65"/>
      <c r="HCG2" s="65"/>
      <c r="HCH2" s="65"/>
      <c r="HCI2" s="65"/>
      <c r="HCJ2" s="65"/>
      <c r="HCK2" s="65"/>
      <c r="HCL2" s="65"/>
      <c r="HCM2" s="65"/>
      <c r="HCN2" s="65"/>
      <c r="HCO2" s="65"/>
      <c r="HCP2" s="65"/>
      <c r="HCQ2" s="65"/>
      <c r="HCR2" s="65"/>
      <c r="HCS2" s="65"/>
      <c r="HCT2" s="65"/>
      <c r="HCU2" s="65"/>
      <c r="HCV2" s="65"/>
      <c r="HCW2" s="65"/>
      <c r="HCX2" s="65"/>
      <c r="HCY2" s="65"/>
      <c r="HCZ2" s="65"/>
      <c r="HDA2" s="65"/>
      <c r="HDB2" s="65"/>
      <c r="HDC2" s="65"/>
      <c r="HDD2" s="65"/>
      <c r="HDE2" s="65"/>
      <c r="HDF2" s="65"/>
      <c r="HDG2" s="65"/>
      <c r="HDH2" s="65"/>
      <c r="HDI2" s="65"/>
      <c r="HDJ2" s="65"/>
      <c r="HDK2" s="65"/>
      <c r="HDL2" s="65"/>
      <c r="HDM2" s="65"/>
      <c r="HDN2" s="65"/>
      <c r="HDO2" s="65"/>
      <c r="HDP2" s="65"/>
      <c r="HDQ2" s="65"/>
      <c r="HDR2" s="65"/>
      <c r="HDS2" s="65"/>
      <c r="HDT2" s="65"/>
      <c r="HDU2" s="65"/>
      <c r="HDV2" s="65"/>
      <c r="HDW2" s="65"/>
      <c r="HDX2" s="65"/>
      <c r="HDY2" s="65"/>
      <c r="HDZ2" s="65"/>
      <c r="HEA2" s="65"/>
      <c r="HEB2" s="65"/>
      <c r="HEC2" s="65"/>
      <c r="HED2" s="65"/>
      <c r="HEE2" s="65"/>
      <c r="HEF2" s="65"/>
      <c r="HEG2" s="65"/>
      <c r="HEH2" s="65"/>
      <c r="HEI2" s="65"/>
      <c r="HEJ2" s="65"/>
      <c r="HEK2" s="65"/>
      <c r="HEL2" s="65"/>
      <c r="HEM2" s="65"/>
      <c r="HEN2" s="65"/>
      <c r="HEO2" s="65"/>
      <c r="HEP2" s="65"/>
      <c r="HEQ2" s="65"/>
      <c r="HER2" s="65"/>
      <c r="HES2" s="65"/>
      <c r="HET2" s="65"/>
      <c r="HEU2" s="65"/>
      <c r="HEV2" s="65"/>
      <c r="HEW2" s="65"/>
      <c r="HEX2" s="65"/>
      <c r="HEY2" s="65"/>
      <c r="HEZ2" s="65"/>
      <c r="HFA2" s="65"/>
      <c r="HFB2" s="65"/>
      <c r="HFC2" s="65"/>
      <c r="HFD2" s="65"/>
      <c r="HFE2" s="65"/>
      <c r="HFF2" s="65"/>
      <c r="HFG2" s="65"/>
      <c r="HFH2" s="65"/>
      <c r="HFI2" s="65"/>
      <c r="HFJ2" s="65"/>
      <c r="HFK2" s="65"/>
      <c r="HFL2" s="65"/>
      <c r="HFM2" s="65"/>
      <c r="HFN2" s="65"/>
      <c r="HFO2" s="65"/>
      <c r="HFP2" s="65"/>
      <c r="HFQ2" s="65"/>
      <c r="HFR2" s="65"/>
      <c r="HFS2" s="65"/>
      <c r="HFT2" s="65"/>
      <c r="HFU2" s="65"/>
      <c r="HFV2" s="65"/>
      <c r="HFW2" s="65"/>
      <c r="HFX2" s="65"/>
      <c r="HFY2" s="65"/>
      <c r="HFZ2" s="65"/>
      <c r="HGA2" s="65"/>
      <c r="HGB2" s="65"/>
      <c r="HGC2" s="65"/>
      <c r="HGD2" s="65"/>
      <c r="HGE2" s="65"/>
      <c r="HGF2" s="65"/>
      <c r="HGG2" s="65"/>
      <c r="HGH2" s="65"/>
      <c r="HGI2" s="65"/>
      <c r="HGJ2" s="65"/>
      <c r="HGK2" s="65"/>
      <c r="HGL2" s="65"/>
      <c r="HGM2" s="65"/>
      <c r="HGN2" s="65"/>
      <c r="HGO2" s="65"/>
      <c r="HGP2" s="65"/>
      <c r="HGQ2" s="65"/>
      <c r="HGR2" s="65"/>
      <c r="HGS2" s="65"/>
      <c r="HGT2" s="65"/>
      <c r="HGU2" s="65"/>
      <c r="HGV2" s="65"/>
      <c r="HGW2" s="65"/>
      <c r="HGX2" s="65"/>
      <c r="HGY2" s="65"/>
      <c r="HGZ2" s="65"/>
      <c r="HHA2" s="65"/>
      <c r="HHB2" s="65"/>
      <c r="HHC2" s="65"/>
      <c r="HHD2" s="65"/>
      <c r="HHE2" s="65"/>
      <c r="HHF2" s="65"/>
      <c r="HHG2" s="65"/>
      <c r="HHH2" s="65"/>
      <c r="HHI2" s="65"/>
      <c r="HHJ2" s="65"/>
      <c r="HHK2" s="65"/>
      <c r="HHL2" s="65"/>
      <c r="HHM2" s="65"/>
      <c r="HHN2" s="65"/>
      <c r="HHO2" s="65"/>
      <c r="HHP2" s="65"/>
      <c r="HHQ2" s="65"/>
      <c r="HHR2" s="65"/>
      <c r="HHS2" s="65"/>
      <c r="HHT2" s="65"/>
      <c r="HHU2" s="65"/>
      <c r="HHV2" s="65"/>
      <c r="HHW2" s="65"/>
      <c r="HHX2" s="65"/>
      <c r="HHY2" s="65"/>
      <c r="HHZ2" s="65"/>
      <c r="HIA2" s="65"/>
      <c r="HIB2" s="65"/>
      <c r="HIC2" s="65"/>
      <c r="HID2" s="65"/>
      <c r="HIE2" s="65"/>
      <c r="HIF2" s="65"/>
      <c r="HIG2" s="65"/>
      <c r="HIH2" s="65"/>
      <c r="HII2" s="65"/>
      <c r="HIJ2" s="65"/>
      <c r="HIK2" s="65"/>
      <c r="HIL2" s="65"/>
      <c r="HIM2" s="65"/>
      <c r="HIN2" s="65"/>
      <c r="HIO2" s="65"/>
      <c r="HIP2" s="65"/>
      <c r="HIQ2" s="65"/>
      <c r="HIR2" s="65"/>
      <c r="HIS2" s="65"/>
      <c r="HIT2" s="65"/>
      <c r="HIU2" s="65"/>
      <c r="HIV2" s="65"/>
      <c r="HIW2" s="65"/>
      <c r="HIX2" s="65"/>
      <c r="HIY2" s="65"/>
      <c r="HIZ2" s="65"/>
      <c r="HJA2" s="65"/>
      <c r="HJB2" s="65"/>
      <c r="HJC2" s="65"/>
      <c r="HJD2" s="65"/>
      <c r="HJE2" s="65"/>
      <c r="HJF2" s="65"/>
      <c r="HJG2" s="65"/>
      <c r="HJH2" s="65"/>
      <c r="HJI2" s="65"/>
      <c r="HJJ2" s="65"/>
      <c r="HJK2" s="65"/>
      <c r="HJL2" s="65"/>
      <c r="HJM2" s="65"/>
      <c r="HJN2" s="65"/>
      <c r="HJO2" s="65"/>
      <c r="HJP2" s="65"/>
      <c r="HJQ2" s="65"/>
      <c r="HJR2" s="65"/>
      <c r="HJS2" s="65"/>
      <c r="HJT2" s="65"/>
      <c r="HJU2" s="65"/>
      <c r="HJV2" s="65"/>
      <c r="HJW2" s="65"/>
      <c r="HJX2" s="65"/>
      <c r="HJY2" s="65"/>
      <c r="HJZ2" s="65"/>
      <c r="HKA2" s="65"/>
      <c r="HKB2" s="65"/>
      <c r="HKC2" s="65"/>
      <c r="HKD2" s="65"/>
      <c r="HKE2" s="65"/>
      <c r="HKF2" s="65"/>
      <c r="HKG2" s="65"/>
      <c r="HKH2" s="65"/>
      <c r="HKI2" s="65"/>
      <c r="HKJ2" s="65"/>
      <c r="HKK2" s="65"/>
      <c r="HKL2" s="65"/>
      <c r="HKM2" s="65"/>
      <c r="HKN2" s="65"/>
      <c r="HKO2" s="65"/>
      <c r="HKP2" s="65"/>
      <c r="HKQ2" s="65"/>
      <c r="HKR2" s="65"/>
      <c r="HKS2" s="65"/>
      <c r="HKT2" s="65"/>
      <c r="HKU2" s="65"/>
      <c r="HKV2" s="65"/>
      <c r="HKW2" s="65"/>
      <c r="HKX2" s="65"/>
      <c r="HKY2" s="65"/>
      <c r="HKZ2" s="65"/>
      <c r="HLA2" s="65"/>
      <c r="HLB2" s="65"/>
      <c r="HLC2" s="65"/>
      <c r="HLD2" s="65"/>
      <c r="HLE2" s="65"/>
      <c r="HLF2" s="65"/>
      <c r="HLG2" s="65"/>
      <c r="HLH2" s="65"/>
      <c r="HLI2" s="65"/>
      <c r="HLJ2" s="65"/>
      <c r="HLK2" s="65"/>
      <c r="HLL2" s="65"/>
      <c r="HLM2" s="65"/>
      <c r="HLN2" s="65"/>
      <c r="HLO2" s="65"/>
      <c r="HLP2" s="65"/>
      <c r="HLQ2" s="65"/>
      <c r="HLR2" s="65"/>
      <c r="HLS2" s="65"/>
      <c r="HLT2" s="65"/>
      <c r="HLU2" s="65"/>
      <c r="HLV2" s="65"/>
      <c r="HLW2" s="65"/>
      <c r="HLX2" s="65"/>
      <c r="HLY2" s="65"/>
      <c r="HLZ2" s="65"/>
      <c r="HMA2" s="65"/>
      <c r="HMB2" s="65"/>
      <c r="HMC2" s="65"/>
      <c r="HMD2" s="65"/>
      <c r="HME2" s="65"/>
      <c r="HMF2" s="65"/>
      <c r="HMG2" s="65"/>
      <c r="HMH2" s="65"/>
      <c r="HMI2" s="65"/>
      <c r="HMJ2" s="65"/>
      <c r="HMK2" s="65"/>
      <c r="HML2" s="65"/>
      <c r="HMM2" s="65"/>
      <c r="HMN2" s="65"/>
      <c r="HMO2" s="65"/>
      <c r="HMP2" s="65"/>
      <c r="HMQ2" s="65"/>
      <c r="HMR2" s="65"/>
      <c r="HMS2" s="65"/>
      <c r="HMT2" s="65"/>
      <c r="HMU2" s="65"/>
      <c r="HMV2" s="65"/>
      <c r="HMW2" s="65"/>
      <c r="HMX2" s="65"/>
      <c r="HMY2" s="65"/>
      <c r="HMZ2" s="65"/>
      <c r="HNA2" s="65"/>
      <c r="HNB2" s="65"/>
      <c r="HNC2" s="65"/>
      <c r="HND2" s="65"/>
      <c r="HNE2" s="65"/>
      <c r="HNF2" s="65"/>
      <c r="HNG2" s="65"/>
      <c r="HNH2" s="65"/>
      <c r="HNI2" s="65"/>
      <c r="HNJ2" s="65"/>
      <c r="HNK2" s="65"/>
      <c r="HNL2" s="65"/>
      <c r="HNM2" s="65"/>
      <c r="HNN2" s="65"/>
      <c r="HNO2" s="65"/>
      <c r="HNP2" s="65"/>
      <c r="HNQ2" s="65"/>
      <c r="HNR2" s="65"/>
      <c r="HNS2" s="65"/>
      <c r="HNT2" s="65"/>
      <c r="HNU2" s="65"/>
      <c r="HNV2" s="65"/>
      <c r="HNW2" s="65"/>
      <c r="HNX2" s="65"/>
      <c r="HNY2" s="65"/>
      <c r="HNZ2" s="65"/>
      <c r="HOA2" s="65"/>
      <c r="HOB2" s="65"/>
      <c r="HOC2" s="65"/>
      <c r="HOD2" s="65"/>
      <c r="HOE2" s="65"/>
      <c r="HOF2" s="65"/>
      <c r="HOG2" s="65"/>
      <c r="HOH2" s="65"/>
      <c r="HOI2" s="65"/>
      <c r="HOJ2" s="65"/>
      <c r="HOK2" s="65"/>
      <c r="HOL2" s="65"/>
      <c r="HOM2" s="65"/>
      <c r="HON2" s="65"/>
      <c r="HOO2" s="65"/>
      <c r="HOP2" s="65"/>
      <c r="HOQ2" s="65"/>
      <c r="HOR2" s="65"/>
      <c r="HOS2" s="65"/>
      <c r="HOT2" s="65"/>
      <c r="HOU2" s="65"/>
      <c r="HOV2" s="65"/>
      <c r="HOW2" s="65"/>
      <c r="HOX2" s="65"/>
      <c r="HOY2" s="65"/>
      <c r="HOZ2" s="65"/>
      <c r="HPA2" s="65"/>
      <c r="HPB2" s="65"/>
      <c r="HPC2" s="65"/>
      <c r="HPD2" s="65"/>
      <c r="HPE2" s="65"/>
      <c r="HPF2" s="65"/>
      <c r="HPG2" s="65"/>
      <c r="HPH2" s="65"/>
      <c r="HPI2" s="65"/>
      <c r="HPJ2" s="65"/>
      <c r="HPK2" s="65"/>
      <c r="HPL2" s="65"/>
      <c r="HPM2" s="65"/>
      <c r="HPN2" s="65"/>
      <c r="HPO2" s="65"/>
      <c r="HPP2" s="65"/>
      <c r="HPQ2" s="65"/>
      <c r="HPR2" s="65"/>
      <c r="HPS2" s="65"/>
      <c r="HPT2" s="65"/>
      <c r="HPU2" s="65"/>
      <c r="HPV2" s="65"/>
      <c r="HPW2" s="65"/>
      <c r="HPX2" s="65"/>
      <c r="HPY2" s="65"/>
      <c r="HPZ2" s="65"/>
      <c r="HQA2" s="65"/>
      <c r="HQB2" s="65"/>
      <c r="HQC2" s="65"/>
      <c r="HQD2" s="65"/>
      <c r="HQE2" s="65"/>
      <c r="HQF2" s="65"/>
      <c r="HQG2" s="65"/>
      <c r="HQH2" s="65"/>
      <c r="HQI2" s="65"/>
      <c r="HQJ2" s="65"/>
      <c r="HQK2" s="65"/>
      <c r="HQL2" s="65"/>
      <c r="HQM2" s="65"/>
      <c r="HQN2" s="65"/>
      <c r="HQO2" s="65"/>
      <c r="HQP2" s="65"/>
      <c r="HQQ2" s="65"/>
      <c r="HQR2" s="65"/>
      <c r="HQS2" s="65"/>
      <c r="HQT2" s="65"/>
      <c r="HQU2" s="65"/>
      <c r="HQV2" s="65"/>
      <c r="HQW2" s="65"/>
      <c r="HQX2" s="65"/>
      <c r="HQY2" s="65"/>
      <c r="HQZ2" s="65"/>
      <c r="HRA2" s="65"/>
      <c r="HRB2" s="65"/>
      <c r="HRC2" s="65"/>
      <c r="HRD2" s="65"/>
      <c r="HRE2" s="65"/>
      <c r="HRF2" s="65"/>
      <c r="HRG2" s="65"/>
      <c r="HRH2" s="65"/>
      <c r="HRI2" s="65"/>
      <c r="HRJ2" s="65"/>
      <c r="HRK2" s="65"/>
      <c r="HRL2" s="65"/>
      <c r="HRM2" s="65"/>
      <c r="HRN2" s="65"/>
      <c r="HRO2" s="65"/>
      <c r="HRP2" s="65"/>
      <c r="HRQ2" s="65"/>
      <c r="HRR2" s="65"/>
      <c r="HRS2" s="65"/>
      <c r="HRT2" s="65"/>
      <c r="HRU2" s="65"/>
      <c r="HRV2" s="65"/>
      <c r="HRW2" s="65"/>
      <c r="HRX2" s="65"/>
      <c r="HRY2" s="65"/>
      <c r="HRZ2" s="65"/>
      <c r="HSA2" s="65"/>
      <c r="HSB2" s="65"/>
      <c r="HSC2" s="65"/>
      <c r="HSD2" s="65"/>
      <c r="HSE2" s="65"/>
      <c r="HSF2" s="65"/>
      <c r="HSG2" s="65"/>
      <c r="HSH2" s="65"/>
      <c r="HSI2" s="65"/>
      <c r="HSJ2" s="65"/>
      <c r="HSK2" s="65"/>
      <c r="HSL2" s="65"/>
      <c r="HSM2" s="65"/>
      <c r="HSN2" s="65"/>
      <c r="HSO2" s="65"/>
      <c r="HSP2" s="65"/>
      <c r="HSQ2" s="65"/>
      <c r="HSR2" s="65"/>
      <c r="HSS2" s="65"/>
      <c r="HST2" s="65"/>
      <c r="HSU2" s="65"/>
      <c r="HSV2" s="65"/>
      <c r="HSW2" s="65"/>
      <c r="HSX2" s="65"/>
      <c r="HSY2" s="65"/>
      <c r="HSZ2" s="65"/>
      <c r="HTA2" s="65"/>
      <c r="HTB2" s="65"/>
      <c r="HTC2" s="65"/>
      <c r="HTD2" s="65"/>
      <c r="HTE2" s="65"/>
      <c r="HTF2" s="65"/>
      <c r="HTG2" s="65"/>
      <c r="HTH2" s="65"/>
      <c r="HTI2" s="65"/>
      <c r="HTJ2" s="65"/>
      <c r="HTK2" s="65"/>
      <c r="HTL2" s="65"/>
      <c r="HTM2" s="65"/>
      <c r="HTN2" s="65"/>
      <c r="HTO2" s="65"/>
      <c r="HTP2" s="65"/>
      <c r="HTQ2" s="65"/>
      <c r="HTR2" s="65"/>
      <c r="HTS2" s="65"/>
      <c r="HTT2" s="65"/>
      <c r="HTU2" s="65"/>
      <c r="HTV2" s="65"/>
      <c r="HTW2" s="65"/>
      <c r="HTX2" s="65"/>
      <c r="HTY2" s="65"/>
      <c r="HTZ2" s="65"/>
      <c r="HUA2" s="65"/>
      <c r="HUB2" s="65"/>
      <c r="HUC2" s="65"/>
      <c r="HUD2" s="65"/>
      <c r="HUE2" s="65"/>
      <c r="HUF2" s="65"/>
      <c r="HUG2" s="65"/>
      <c r="HUH2" s="65"/>
      <c r="HUI2" s="65"/>
      <c r="HUJ2" s="65"/>
      <c r="HUK2" s="65"/>
      <c r="HUL2" s="65"/>
      <c r="HUM2" s="65"/>
      <c r="HUN2" s="65"/>
      <c r="HUO2" s="65"/>
      <c r="HUP2" s="65"/>
      <c r="HUQ2" s="65"/>
      <c r="HUR2" s="65"/>
      <c r="HUS2" s="65"/>
      <c r="HUT2" s="65"/>
      <c r="HUU2" s="65"/>
      <c r="HUV2" s="65"/>
      <c r="HUW2" s="65"/>
      <c r="HUX2" s="65"/>
      <c r="HUY2" s="65"/>
      <c r="HUZ2" s="65"/>
      <c r="HVA2" s="65"/>
      <c r="HVB2" s="65"/>
      <c r="HVC2" s="65"/>
      <c r="HVD2" s="65"/>
      <c r="HVE2" s="65"/>
      <c r="HVF2" s="65"/>
      <c r="HVG2" s="65"/>
      <c r="HVH2" s="65"/>
      <c r="HVI2" s="65"/>
      <c r="HVJ2" s="65"/>
      <c r="HVK2" s="65"/>
      <c r="HVL2" s="65"/>
      <c r="HVM2" s="65"/>
      <c r="HVN2" s="65"/>
      <c r="HVO2" s="65"/>
      <c r="HVP2" s="65"/>
      <c r="HVQ2" s="65"/>
      <c r="HVR2" s="65"/>
      <c r="HVS2" s="65"/>
      <c r="HVT2" s="65"/>
      <c r="HVU2" s="65"/>
      <c r="HVV2" s="65"/>
      <c r="HVW2" s="65"/>
      <c r="HVX2" s="65"/>
      <c r="HVY2" s="65"/>
      <c r="HVZ2" s="65"/>
      <c r="HWA2" s="65"/>
      <c r="HWB2" s="65"/>
      <c r="HWC2" s="65"/>
      <c r="HWD2" s="65"/>
      <c r="HWE2" s="65"/>
      <c r="HWF2" s="65"/>
      <c r="HWG2" s="65"/>
      <c r="HWH2" s="65"/>
      <c r="HWI2" s="65"/>
      <c r="HWJ2" s="65"/>
      <c r="HWK2" s="65"/>
      <c r="HWL2" s="65"/>
      <c r="HWM2" s="65"/>
      <c r="HWN2" s="65"/>
      <c r="HWO2" s="65"/>
      <c r="HWP2" s="65"/>
      <c r="HWQ2" s="65"/>
      <c r="HWR2" s="65"/>
      <c r="HWS2" s="65"/>
      <c r="HWT2" s="65"/>
      <c r="HWU2" s="65"/>
      <c r="HWV2" s="65"/>
      <c r="HWW2" s="65"/>
      <c r="HWX2" s="65"/>
      <c r="HWY2" s="65"/>
      <c r="HWZ2" s="65"/>
      <c r="HXA2" s="65"/>
      <c r="HXB2" s="65"/>
      <c r="HXC2" s="65"/>
      <c r="HXD2" s="65"/>
      <c r="HXE2" s="65"/>
      <c r="HXF2" s="65"/>
      <c r="HXG2" s="65"/>
      <c r="HXH2" s="65"/>
      <c r="HXI2" s="65"/>
      <c r="HXJ2" s="65"/>
      <c r="HXK2" s="65"/>
      <c r="HXL2" s="65"/>
      <c r="HXM2" s="65"/>
      <c r="HXN2" s="65"/>
      <c r="HXO2" s="65"/>
      <c r="HXP2" s="65"/>
      <c r="HXQ2" s="65"/>
      <c r="HXR2" s="65"/>
      <c r="HXS2" s="65"/>
      <c r="HXT2" s="65"/>
      <c r="HXU2" s="65"/>
      <c r="HXV2" s="65"/>
      <c r="HXW2" s="65"/>
      <c r="HXX2" s="65"/>
      <c r="HXY2" s="65"/>
      <c r="HXZ2" s="65"/>
      <c r="HYA2" s="65"/>
      <c r="HYB2" s="65"/>
      <c r="HYC2" s="65"/>
      <c r="HYD2" s="65"/>
      <c r="HYE2" s="65"/>
      <c r="HYF2" s="65"/>
      <c r="HYG2" s="65"/>
      <c r="HYH2" s="65"/>
      <c r="HYI2" s="65"/>
      <c r="HYJ2" s="65"/>
      <c r="HYK2" s="65"/>
      <c r="HYL2" s="65"/>
      <c r="HYM2" s="65"/>
      <c r="HYN2" s="65"/>
      <c r="HYO2" s="65"/>
      <c r="HYP2" s="65"/>
      <c r="HYQ2" s="65"/>
      <c r="HYR2" s="65"/>
      <c r="HYS2" s="65"/>
      <c r="HYT2" s="65"/>
      <c r="HYU2" s="65"/>
      <c r="HYV2" s="65"/>
      <c r="HYW2" s="65"/>
      <c r="HYX2" s="65"/>
      <c r="HYY2" s="65"/>
      <c r="HYZ2" s="65"/>
      <c r="HZA2" s="65"/>
      <c r="HZB2" s="65"/>
      <c r="HZC2" s="65"/>
      <c r="HZD2" s="65"/>
      <c r="HZE2" s="65"/>
      <c r="HZF2" s="65"/>
      <c r="HZG2" s="65"/>
      <c r="HZH2" s="65"/>
      <c r="HZI2" s="65"/>
      <c r="HZJ2" s="65"/>
      <c r="HZK2" s="65"/>
      <c r="HZL2" s="65"/>
      <c r="HZM2" s="65"/>
      <c r="HZN2" s="65"/>
      <c r="HZO2" s="65"/>
      <c r="HZP2" s="65"/>
      <c r="HZQ2" s="65"/>
      <c r="HZR2" s="65"/>
      <c r="HZS2" s="65"/>
      <c r="HZT2" s="65"/>
      <c r="HZU2" s="65"/>
      <c r="HZV2" s="65"/>
      <c r="HZW2" s="65"/>
      <c r="HZX2" s="65"/>
      <c r="HZY2" s="65"/>
      <c r="HZZ2" s="65"/>
      <c r="IAA2" s="65"/>
      <c r="IAB2" s="65"/>
      <c r="IAC2" s="65"/>
      <c r="IAD2" s="65"/>
      <c r="IAE2" s="65"/>
      <c r="IAF2" s="65"/>
      <c r="IAG2" s="65"/>
      <c r="IAH2" s="65"/>
      <c r="IAI2" s="65"/>
      <c r="IAJ2" s="65"/>
      <c r="IAK2" s="65"/>
      <c r="IAL2" s="65"/>
      <c r="IAM2" s="65"/>
      <c r="IAN2" s="65"/>
      <c r="IAO2" s="65"/>
      <c r="IAP2" s="65"/>
      <c r="IAQ2" s="65"/>
      <c r="IAR2" s="65"/>
      <c r="IAS2" s="65"/>
      <c r="IAT2" s="65"/>
      <c r="IAU2" s="65"/>
      <c r="IAV2" s="65"/>
      <c r="IAW2" s="65"/>
      <c r="IAX2" s="65"/>
      <c r="IAY2" s="65"/>
      <c r="IAZ2" s="65"/>
      <c r="IBA2" s="65"/>
      <c r="IBB2" s="65"/>
      <c r="IBC2" s="65"/>
      <c r="IBD2" s="65"/>
      <c r="IBE2" s="65"/>
      <c r="IBF2" s="65"/>
      <c r="IBG2" s="65"/>
      <c r="IBH2" s="65"/>
      <c r="IBI2" s="65"/>
      <c r="IBJ2" s="65"/>
      <c r="IBK2" s="65"/>
      <c r="IBL2" s="65"/>
      <c r="IBM2" s="65"/>
      <c r="IBN2" s="65"/>
      <c r="IBO2" s="65"/>
      <c r="IBP2" s="65"/>
      <c r="IBQ2" s="65"/>
      <c r="IBR2" s="65"/>
      <c r="IBS2" s="65"/>
      <c r="IBT2" s="65"/>
      <c r="IBU2" s="65"/>
      <c r="IBV2" s="65"/>
      <c r="IBW2" s="65"/>
      <c r="IBX2" s="65"/>
      <c r="IBY2" s="65"/>
      <c r="IBZ2" s="65"/>
      <c r="ICA2" s="65"/>
      <c r="ICB2" s="65"/>
      <c r="ICC2" s="65"/>
      <c r="ICD2" s="65"/>
      <c r="ICE2" s="65"/>
      <c r="ICF2" s="65"/>
      <c r="ICG2" s="65"/>
      <c r="ICH2" s="65"/>
      <c r="ICI2" s="65"/>
      <c r="ICJ2" s="65"/>
      <c r="ICK2" s="65"/>
      <c r="ICL2" s="65"/>
      <c r="ICM2" s="65"/>
      <c r="ICN2" s="65"/>
      <c r="ICO2" s="65"/>
      <c r="ICP2" s="65"/>
      <c r="ICQ2" s="65"/>
      <c r="ICR2" s="65"/>
      <c r="ICS2" s="65"/>
      <c r="ICT2" s="65"/>
      <c r="ICU2" s="65"/>
      <c r="ICV2" s="65"/>
      <c r="ICW2" s="65"/>
      <c r="ICX2" s="65"/>
      <c r="ICY2" s="65"/>
      <c r="ICZ2" s="65"/>
      <c r="IDA2" s="65"/>
      <c r="IDB2" s="65"/>
      <c r="IDC2" s="65"/>
      <c r="IDD2" s="65"/>
      <c r="IDE2" s="65"/>
      <c r="IDF2" s="65"/>
      <c r="IDG2" s="65"/>
      <c r="IDH2" s="65"/>
      <c r="IDI2" s="65"/>
      <c r="IDJ2" s="65"/>
      <c r="IDK2" s="65"/>
      <c r="IDL2" s="65"/>
      <c r="IDM2" s="65"/>
      <c r="IDN2" s="65"/>
      <c r="IDO2" s="65"/>
      <c r="IDP2" s="65"/>
      <c r="IDQ2" s="65"/>
      <c r="IDR2" s="65"/>
      <c r="IDS2" s="65"/>
      <c r="IDT2" s="65"/>
      <c r="IDU2" s="65"/>
      <c r="IDV2" s="65"/>
      <c r="IDW2" s="65"/>
      <c r="IDX2" s="65"/>
      <c r="IDY2" s="65"/>
      <c r="IDZ2" s="65"/>
      <c r="IEA2" s="65"/>
      <c r="IEB2" s="65"/>
      <c r="IEC2" s="65"/>
      <c r="IED2" s="65"/>
      <c r="IEE2" s="65"/>
      <c r="IEF2" s="65"/>
      <c r="IEG2" s="65"/>
      <c r="IEH2" s="65"/>
      <c r="IEI2" s="65"/>
      <c r="IEJ2" s="65"/>
      <c r="IEK2" s="65"/>
      <c r="IEL2" s="65"/>
      <c r="IEM2" s="65"/>
      <c r="IEN2" s="65"/>
      <c r="IEO2" s="65"/>
      <c r="IEP2" s="65"/>
      <c r="IEQ2" s="65"/>
      <c r="IER2" s="65"/>
      <c r="IES2" s="65"/>
      <c r="IET2" s="65"/>
      <c r="IEU2" s="65"/>
      <c r="IEV2" s="65"/>
      <c r="IEW2" s="65"/>
      <c r="IEX2" s="65"/>
      <c r="IEY2" s="65"/>
      <c r="IEZ2" s="65"/>
      <c r="IFA2" s="65"/>
      <c r="IFB2" s="65"/>
      <c r="IFC2" s="65"/>
      <c r="IFD2" s="65"/>
      <c r="IFE2" s="65"/>
      <c r="IFF2" s="65"/>
      <c r="IFG2" s="65"/>
      <c r="IFH2" s="65"/>
      <c r="IFI2" s="65"/>
      <c r="IFJ2" s="65"/>
      <c r="IFK2" s="65"/>
      <c r="IFL2" s="65"/>
      <c r="IFM2" s="65"/>
      <c r="IFN2" s="65"/>
      <c r="IFO2" s="65"/>
      <c r="IFP2" s="65"/>
      <c r="IFQ2" s="65"/>
      <c r="IFR2" s="65"/>
      <c r="IFS2" s="65"/>
      <c r="IFT2" s="65"/>
      <c r="IFU2" s="65"/>
      <c r="IFV2" s="65"/>
      <c r="IFW2" s="65"/>
      <c r="IFX2" s="65"/>
      <c r="IFY2" s="65"/>
      <c r="IFZ2" s="65"/>
      <c r="IGA2" s="65"/>
      <c r="IGB2" s="65"/>
      <c r="IGC2" s="65"/>
      <c r="IGD2" s="65"/>
      <c r="IGE2" s="65"/>
      <c r="IGF2" s="65"/>
      <c r="IGG2" s="65"/>
      <c r="IGH2" s="65"/>
      <c r="IGI2" s="65"/>
      <c r="IGJ2" s="65"/>
      <c r="IGK2" s="65"/>
      <c r="IGL2" s="65"/>
      <c r="IGM2" s="65"/>
      <c r="IGN2" s="65"/>
      <c r="IGO2" s="65"/>
      <c r="IGP2" s="65"/>
      <c r="IGQ2" s="65"/>
      <c r="IGR2" s="65"/>
      <c r="IGS2" s="65"/>
      <c r="IGT2" s="65"/>
      <c r="IGU2" s="65"/>
      <c r="IGV2" s="65"/>
      <c r="IGW2" s="65"/>
      <c r="IGX2" s="65"/>
      <c r="IGY2" s="65"/>
      <c r="IGZ2" s="65"/>
      <c r="IHA2" s="65"/>
      <c r="IHB2" s="65"/>
      <c r="IHC2" s="65"/>
      <c r="IHD2" s="65"/>
      <c r="IHE2" s="65"/>
      <c r="IHF2" s="65"/>
      <c r="IHG2" s="65"/>
      <c r="IHH2" s="65"/>
      <c r="IHI2" s="65"/>
      <c r="IHJ2" s="65"/>
      <c r="IHK2" s="65"/>
      <c r="IHL2" s="65"/>
      <c r="IHM2" s="65"/>
      <c r="IHN2" s="65"/>
      <c r="IHO2" s="65"/>
      <c r="IHP2" s="65"/>
      <c r="IHQ2" s="65"/>
      <c r="IHR2" s="65"/>
      <c r="IHS2" s="65"/>
      <c r="IHT2" s="65"/>
      <c r="IHU2" s="65"/>
      <c r="IHV2" s="65"/>
      <c r="IHW2" s="65"/>
      <c r="IHX2" s="65"/>
      <c r="IHY2" s="65"/>
      <c r="IHZ2" s="65"/>
      <c r="IIA2" s="65"/>
      <c r="IIB2" s="65"/>
      <c r="IIC2" s="65"/>
      <c r="IID2" s="65"/>
      <c r="IIE2" s="65"/>
      <c r="IIF2" s="65"/>
      <c r="IIG2" s="65"/>
      <c r="IIH2" s="65"/>
      <c r="III2" s="65"/>
      <c r="IIJ2" s="65"/>
      <c r="IIK2" s="65"/>
      <c r="IIL2" s="65"/>
      <c r="IIM2" s="65"/>
      <c r="IIN2" s="65"/>
      <c r="IIO2" s="65"/>
      <c r="IIP2" s="65"/>
      <c r="IIQ2" s="65"/>
      <c r="IIR2" s="65"/>
      <c r="IIS2" s="65"/>
      <c r="IIT2" s="65"/>
      <c r="IIU2" s="65"/>
      <c r="IIV2" s="65"/>
      <c r="IIW2" s="65"/>
      <c r="IIX2" s="65"/>
      <c r="IIY2" s="65"/>
      <c r="IIZ2" s="65"/>
      <c r="IJA2" s="65"/>
      <c r="IJB2" s="65"/>
      <c r="IJC2" s="65"/>
      <c r="IJD2" s="65"/>
      <c r="IJE2" s="65"/>
      <c r="IJF2" s="65"/>
      <c r="IJG2" s="65"/>
      <c r="IJH2" s="65"/>
      <c r="IJI2" s="65"/>
      <c r="IJJ2" s="65"/>
      <c r="IJK2" s="65"/>
      <c r="IJL2" s="65"/>
      <c r="IJM2" s="65"/>
      <c r="IJN2" s="65"/>
      <c r="IJO2" s="65"/>
      <c r="IJP2" s="65"/>
      <c r="IJQ2" s="65"/>
      <c r="IJR2" s="65"/>
      <c r="IJS2" s="65"/>
      <c r="IJT2" s="65"/>
      <c r="IJU2" s="65"/>
      <c r="IJV2" s="65"/>
      <c r="IJW2" s="65"/>
      <c r="IJX2" s="65"/>
      <c r="IJY2" s="65"/>
      <c r="IJZ2" s="65"/>
      <c r="IKA2" s="65"/>
      <c r="IKB2" s="65"/>
      <c r="IKC2" s="65"/>
      <c r="IKD2" s="65"/>
      <c r="IKE2" s="65"/>
      <c r="IKF2" s="65"/>
      <c r="IKG2" s="65"/>
      <c r="IKH2" s="65"/>
      <c r="IKI2" s="65"/>
      <c r="IKJ2" s="65"/>
      <c r="IKK2" s="65"/>
      <c r="IKL2" s="65"/>
      <c r="IKM2" s="65"/>
      <c r="IKN2" s="65"/>
      <c r="IKO2" s="65"/>
      <c r="IKP2" s="65"/>
      <c r="IKQ2" s="65"/>
      <c r="IKR2" s="65"/>
      <c r="IKS2" s="65"/>
      <c r="IKT2" s="65"/>
      <c r="IKU2" s="65"/>
      <c r="IKV2" s="65"/>
      <c r="IKW2" s="65"/>
      <c r="IKX2" s="65"/>
      <c r="IKY2" s="65"/>
      <c r="IKZ2" s="65"/>
      <c r="ILA2" s="65"/>
      <c r="ILB2" s="65"/>
      <c r="ILC2" s="65"/>
      <c r="ILD2" s="65"/>
      <c r="ILE2" s="65"/>
      <c r="ILF2" s="65"/>
      <c r="ILG2" s="65"/>
      <c r="ILH2" s="65"/>
      <c r="ILI2" s="65"/>
      <c r="ILJ2" s="65"/>
      <c r="ILK2" s="65"/>
      <c r="ILL2" s="65"/>
      <c r="ILM2" s="65"/>
      <c r="ILN2" s="65"/>
      <c r="ILO2" s="65"/>
      <c r="ILP2" s="65"/>
      <c r="ILQ2" s="65"/>
      <c r="ILR2" s="65"/>
      <c r="ILS2" s="65"/>
      <c r="ILT2" s="65"/>
      <c r="ILU2" s="65"/>
      <c r="ILV2" s="65"/>
      <c r="ILW2" s="65"/>
      <c r="ILX2" s="65"/>
      <c r="ILY2" s="65"/>
      <c r="ILZ2" s="65"/>
      <c r="IMA2" s="65"/>
      <c r="IMB2" s="65"/>
      <c r="IMC2" s="65"/>
      <c r="IMD2" s="65"/>
      <c r="IME2" s="65"/>
      <c r="IMF2" s="65"/>
      <c r="IMG2" s="65"/>
      <c r="IMH2" s="65"/>
      <c r="IMI2" s="65"/>
      <c r="IMJ2" s="65"/>
      <c r="IMK2" s="65"/>
      <c r="IML2" s="65"/>
      <c r="IMM2" s="65"/>
      <c r="IMN2" s="65"/>
      <c r="IMO2" s="65"/>
      <c r="IMP2" s="65"/>
      <c r="IMQ2" s="65"/>
      <c r="IMR2" s="65"/>
      <c r="IMS2" s="65"/>
      <c r="IMT2" s="65"/>
      <c r="IMU2" s="65"/>
      <c r="IMV2" s="65"/>
      <c r="IMW2" s="65"/>
      <c r="IMX2" s="65"/>
      <c r="IMY2" s="65"/>
      <c r="IMZ2" s="65"/>
      <c r="INA2" s="65"/>
      <c r="INB2" s="65"/>
      <c r="INC2" s="65"/>
      <c r="IND2" s="65"/>
      <c r="INE2" s="65"/>
      <c r="INF2" s="65"/>
      <c r="ING2" s="65"/>
      <c r="INH2" s="65"/>
      <c r="INI2" s="65"/>
      <c r="INJ2" s="65"/>
      <c r="INK2" s="65"/>
      <c r="INL2" s="65"/>
      <c r="INM2" s="65"/>
      <c r="INN2" s="65"/>
      <c r="INO2" s="65"/>
      <c r="INP2" s="65"/>
      <c r="INQ2" s="65"/>
      <c r="INR2" s="65"/>
      <c r="INS2" s="65"/>
      <c r="INT2" s="65"/>
      <c r="INU2" s="65"/>
      <c r="INV2" s="65"/>
      <c r="INW2" s="65"/>
      <c r="INX2" s="65"/>
      <c r="INY2" s="65"/>
      <c r="INZ2" s="65"/>
      <c r="IOA2" s="65"/>
      <c r="IOB2" s="65"/>
      <c r="IOC2" s="65"/>
      <c r="IOD2" s="65"/>
      <c r="IOE2" s="65"/>
      <c r="IOF2" s="65"/>
      <c r="IOG2" s="65"/>
      <c r="IOH2" s="65"/>
      <c r="IOI2" s="65"/>
      <c r="IOJ2" s="65"/>
      <c r="IOK2" s="65"/>
      <c r="IOL2" s="65"/>
      <c r="IOM2" s="65"/>
      <c r="ION2" s="65"/>
      <c r="IOO2" s="65"/>
      <c r="IOP2" s="65"/>
      <c r="IOQ2" s="65"/>
      <c r="IOR2" s="65"/>
      <c r="IOS2" s="65"/>
      <c r="IOT2" s="65"/>
      <c r="IOU2" s="65"/>
      <c r="IOV2" s="65"/>
      <c r="IOW2" s="65"/>
      <c r="IOX2" s="65"/>
      <c r="IOY2" s="65"/>
      <c r="IOZ2" s="65"/>
      <c r="IPA2" s="65"/>
      <c r="IPB2" s="65"/>
      <c r="IPC2" s="65"/>
      <c r="IPD2" s="65"/>
      <c r="IPE2" s="65"/>
      <c r="IPF2" s="65"/>
      <c r="IPG2" s="65"/>
      <c r="IPH2" s="65"/>
      <c r="IPI2" s="65"/>
      <c r="IPJ2" s="65"/>
      <c r="IPK2" s="65"/>
      <c r="IPL2" s="65"/>
      <c r="IPM2" s="65"/>
      <c r="IPN2" s="65"/>
      <c r="IPO2" s="65"/>
      <c r="IPP2" s="65"/>
      <c r="IPQ2" s="65"/>
      <c r="IPR2" s="65"/>
      <c r="IPS2" s="65"/>
      <c r="IPT2" s="65"/>
      <c r="IPU2" s="65"/>
      <c r="IPV2" s="65"/>
      <c r="IPW2" s="65"/>
      <c r="IPX2" s="65"/>
      <c r="IPY2" s="65"/>
      <c r="IPZ2" s="65"/>
      <c r="IQA2" s="65"/>
      <c r="IQB2" s="65"/>
      <c r="IQC2" s="65"/>
      <c r="IQD2" s="65"/>
      <c r="IQE2" s="65"/>
      <c r="IQF2" s="65"/>
      <c r="IQG2" s="65"/>
      <c r="IQH2" s="65"/>
      <c r="IQI2" s="65"/>
      <c r="IQJ2" s="65"/>
      <c r="IQK2" s="65"/>
      <c r="IQL2" s="65"/>
      <c r="IQM2" s="65"/>
      <c r="IQN2" s="65"/>
      <c r="IQO2" s="65"/>
      <c r="IQP2" s="65"/>
      <c r="IQQ2" s="65"/>
      <c r="IQR2" s="65"/>
      <c r="IQS2" s="65"/>
      <c r="IQT2" s="65"/>
      <c r="IQU2" s="65"/>
      <c r="IQV2" s="65"/>
      <c r="IQW2" s="65"/>
      <c r="IQX2" s="65"/>
      <c r="IQY2" s="65"/>
      <c r="IQZ2" s="65"/>
      <c r="IRA2" s="65"/>
      <c r="IRB2" s="65"/>
      <c r="IRC2" s="65"/>
      <c r="IRD2" s="65"/>
      <c r="IRE2" s="65"/>
      <c r="IRF2" s="65"/>
      <c r="IRG2" s="65"/>
      <c r="IRH2" s="65"/>
      <c r="IRI2" s="65"/>
      <c r="IRJ2" s="65"/>
      <c r="IRK2" s="65"/>
      <c r="IRL2" s="65"/>
      <c r="IRM2" s="65"/>
      <c r="IRN2" s="65"/>
      <c r="IRO2" s="65"/>
      <c r="IRP2" s="65"/>
      <c r="IRQ2" s="65"/>
      <c r="IRR2" s="65"/>
      <c r="IRS2" s="65"/>
      <c r="IRT2" s="65"/>
      <c r="IRU2" s="65"/>
      <c r="IRV2" s="65"/>
      <c r="IRW2" s="65"/>
      <c r="IRX2" s="65"/>
      <c r="IRY2" s="65"/>
      <c r="IRZ2" s="65"/>
      <c r="ISA2" s="65"/>
      <c r="ISB2" s="65"/>
      <c r="ISC2" s="65"/>
      <c r="ISD2" s="65"/>
      <c r="ISE2" s="65"/>
      <c r="ISF2" s="65"/>
      <c r="ISG2" s="65"/>
      <c r="ISH2" s="65"/>
      <c r="ISI2" s="65"/>
      <c r="ISJ2" s="65"/>
      <c r="ISK2" s="65"/>
      <c r="ISL2" s="65"/>
      <c r="ISM2" s="65"/>
      <c r="ISN2" s="65"/>
      <c r="ISO2" s="65"/>
      <c r="ISP2" s="65"/>
      <c r="ISQ2" s="65"/>
      <c r="ISR2" s="65"/>
      <c r="ISS2" s="65"/>
      <c r="IST2" s="65"/>
      <c r="ISU2" s="65"/>
      <c r="ISV2" s="65"/>
      <c r="ISW2" s="65"/>
      <c r="ISX2" s="65"/>
      <c r="ISY2" s="65"/>
      <c r="ISZ2" s="65"/>
      <c r="ITA2" s="65"/>
      <c r="ITB2" s="65"/>
      <c r="ITC2" s="65"/>
      <c r="ITD2" s="65"/>
      <c r="ITE2" s="65"/>
      <c r="ITF2" s="65"/>
      <c r="ITG2" s="65"/>
      <c r="ITH2" s="65"/>
      <c r="ITI2" s="65"/>
      <c r="ITJ2" s="65"/>
      <c r="ITK2" s="65"/>
      <c r="ITL2" s="65"/>
      <c r="ITM2" s="65"/>
      <c r="ITN2" s="65"/>
      <c r="ITO2" s="65"/>
      <c r="ITP2" s="65"/>
      <c r="ITQ2" s="65"/>
      <c r="ITR2" s="65"/>
      <c r="ITS2" s="65"/>
      <c r="ITT2" s="65"/>
      <c r="ITU2" s="65"/>
      <c r="ITV2" s="65"/>
      <c r="ITW2" s="65"/>
      <c r="ITX2" s="65"/>
      <c r="ITY2" s="65"/>
      <c r="ITZ2" s="65"/>
      <c r="IUA2" s="65"/>
      <c r="IUB2" s="65"/>
      <c r="IUC2" s="65"/>
      <c r="IUD2" s="65"/>
      <c r="IUE2" s="65"/>
      <c r="IUF2" s="65"/>
      <c r="IUG2" s="65"/>
      <c r="IUH2" s="65"/>
      <c r="IUI2" s="65"/>
      <c r="IUJ2" s="65"/>
      <c r="IUK2" s="65"/>
      <c r="IUL2" s="65"/>
      <c r="IUM2" s="65"/>
      <c r="IUN2" s="65"/>
      <c r="IUO2" s="65"/>
      <c r="IUP2" s="65"/>
      <c r="IUQ2" s="65"/>
      <c r="IUR2" s="65"/>
      <c r="IUS2" s="65"/>
      <c r="IUT2" s="65"/>
      <c r="IUU2" s="65"/>
      <c r="IUV2" s="65"/>
      <c r="IUW2" s="65"/>
      <c r="IUX2" s="65"/>
      <c r="IUY2" s="65"/>
      <c r="IUZ2" s="65"/>
      <c r="IVA2" s="65"/>
      <c r="IVB2" s="65"/>
      <c r="IVC2" s="65"/>
      <c r="IVD2" s="65"/>
      <c r="IVE2" s="65"/>
      <c r="IVF2" s="65"/>
      <c r="IVG2" s="65"/>
      <c r="IVH2" s="65"/>
      <c r="IVI2" s="65"/>
      <c r="IVJ2" s="65"/>
      <c r="IVK2" s="65"/>
      <c r="IVL2" s="65"/>
      <c r="IVM2" s="65"/>
      <c r="IVN2" s="65"/>
      <c r="IVO2" s="65"/>
      <c r="IVP2" s="65"/>
      <c r="IVQ2" s="65"/>
      <c r="IVR2" s="65"/>
      <c r="IVS2" s="65"/>
      <c r="IVT2" s="65"/>
      <c r="IVU2" s="65"/>
      <c r="IVV2" s="65"/>
      <c r="IVW2" s="65"/>
      <c r="IVX2" s="65"/>
      <c r="IVY2" s="65"/>
      <c r="IVZ2" s="65"/>
      <c r="IWA2" s="65"/>
      <c r="IWB2" s="65"/>
      <c r="IWC2" s="65"/>
      <c r="IWD2" s="65"/>
      <c r="IWE2" s="65"/>
      <c r="IWF2" s="65"/>
      <c r="IWG2" s="65"/>
      <c r="IWH2" s="65"/>
      <c r="IWI2" s="65"/>
      <c r="IWJ2" s="65"/>
      <c r="IWK2" s="65"/>
      <c r="IWL2" s="65"/>
      <c r="IWM2" s="65"/>
      <c r="IWN2" s="65"/>
      <c r="IWO2" s="65"/>
      <c r="IWP2" s="65"/>
      <c r="IWQ2" s="65"/>
      <c r="IWR2" s="65"/>
      <c r="IWS2" s="65"/>
      <c r="IWT2" s="65"/>
      <c r="IWU2" s="65"/>
      <c r="IWV2" s="65"/>
      <c r="IWW2" s="65"/>
      <c r="IWX2" s="65"/>
      <c r="IWY2" s="65"/>
      <c r="IWZ2" s="65"/>
      <c r="IXA2" s="65"/>
      <c r="IXB2" s="65"/>
      <c r="IXC2" s="65"/>
      <c r="IXD2" s="65"/>
      <c r="IXE2" s="65"/>
      <c r="IXF2" s="65"/>
      <c r="IXG2" s="65"/>
      <c r="IXH2" s="65"/>
      <c r="IXI2" s="65"/>
      <c r="IXJ2" s="65"/>
      <c r="IXK2" s="65"/>
      <c r="IXL2" s="65"/>
      <c r="IXM2" s="65"/>
      <c r="IXN2" s="65"/>
      <c r="IXO2" s="65"/>
      <c r="IXP2" s="65"/>
      <c r="IXQ2" s="65"/>
      <c r="IXR2" s="65"/>
      <c r="IXS2" s="65"/>
      <c r="IXT2" s="65"/>
      <c r="IXU2" s="65"/>
      <c r="IXV2" s="65"/>
      <c r="IXW2" s="65"/>
      <c r="IXX2" s="65"/>
      <c r="IXY2" s="65"/>
      <c r="IXZ2" s="65"/>
      <c r="IYA2" s="65"/>
      <c r="IYB2" s="65"/>
      <c r="IYC2" s="65"/>
      <c r="IYD2" s="65"/>
      <c r="IYE2" s="65"/>
      <c r="IYF2" s="65"/>
      <c r="IYG2" s="65"/>
      <c r="IYH2" s="65"/>
      <c r="IYI2" s="65"/>
      <c r="IYJ2" s="65"/>
      <c r="IYK2" s="65"/>
      <c r="IYL2" s="65"/>
      <c r="IYM2" s="65"/>
      <c r="IYN2" s="65"/>
      <c r="IYO2" s="65"/>
      <c r="IYP2" s="65"/>
      <c r="IYQ2" s="65"/>
      <c r="IYR2" s="65"/>
      <c r="IYS2" s="65"/>
      <c r="IYT2" s="65"/>
      <c r="IYU2" s="65"/>
      <c r="IYV2" s="65"/>
      <c r="IYW2" s="65"/>
      <c r="IYX2" s="65"/>
      <c r="IYY2" s="65"/>
      <c r="IYZ2" s="65"/>
      <c r="IZA2" s="65"/>
      <c r="IZB2" s="65"/>
      <c r="IZC2" s="65"/>
      <c r="IZD2" s="65"/>
      <c r="IZE2" s="65"/>
      <c r="IZF2" s="65"/>
      <c r="IZG2" s="65"/>
      <c r="IZH2" s="65"/>
      <c r="IZI2" s="65"/>
      <c r="IZJ2" s="65"/>
      <c r="IZK2" s="65"/>
      <c r="IZL2" s="65"/>
      <c r="IZM2" s="65"/>
      <c r="IZN2" s="65"/>
      <c r="IZO2" s="65"/>
      <c r="IZP2" s="65"/>
      <c r="IZQ2" s="65"/>
      <c r="IZR2" s="65"/>
      <c r="IZS2" s="65"/>
      <c r="IZT2" s="65"/>
      <c r="IZU2" s="65"/>
      <c r="IZV2" s="65"/>
      <c r="IZW2" s="65"/>
      <c r="IZX2" s="65"/>
      <c r="IZY2" s="65"/>
      <c r="IZZ2" s="65"/>
      <c r="JAA2" s="65"/>
      <c r="JAB2" s="65"/>
      <c r="JAC2" s="65"/>
      <c r="JAD2" s="65"/>
      <c r="JAE2" s="65"/>
      <c r="JAF2" s="65"/>
      <c r="JAG2" s="65"/>
      <c r="JAH2" s="65"/>
      <c r="JAI2" s="65"/>
      <c r="JAJ2" s="65"/>
      <c r="JAK2" s="65"/>
      <c r="JAL2" s="65"/>
      <c r="JAM2" s="65"/>
      <c r="JAN2" s="65"/>
      <c r="JAO2" s="65"/>
      <c r="JAP2" s="65"/>
      <c r="JAQ2" s="65"/>
      <c r="JAR2" s="65"/>
      <c r="JAS2" s="65"/>
      <c r="JAT2" s="65"/>
      <c r="JAU2" s="65"/>
      <c r="JAV2" s="65"/>
      <c r="JAW2" s="65"/>
      <c r="JAX2" s="65"/>
      <c r="JAY2" s="65"/>
      <c r="JAZ2" s="65"/>
      <c r="JBA2" s="65"/>
      <c r="JBB2" s="65"/>
      <c r="JBC2" s="65"/>
      <c r="JBD2" s="65"/>
      <c r="JBE2" s="65"/>
      <c r="JBF2" s="65"/>
      <c r="JBG2" s="65"/>
      <c r="JBH2" s="65"/>
      <c r="JBI2" s="65"/>
      <c r="JBJ2" s="65"/>
      <c r="JBK2" s="65"/>
      <c r="JBL2" s="65"/>
      <c r="JBM2" s="65"/>
      <c r="JBN2" s="65"/>
      <c r="JBO2" s="65"/>
      <c r="JBP2" s="65"/>
      <c r="JBQ2" s="65"/>
      <c r="JBR2" s="65"/>
      <c r="JBS2" s="65"/>
      <c r="JBT2" s="65"/>
      <c r="JBU2" s="65"/>
      <c r="JBV2" s="65"/>
      <c r="JBW2" s="65"/>
      <c r="JBX2" s="65"/>
      <c r="JBY2" s="65"/>
      <c r="JBZ2" s="65"/>
      <c r="JCA2" s="65"/>
      <c r="JCB2" s="65"/>
      <c r="JCC2" s="65"/>
      <c r="JCD2" s="65"/>
      <c r="JCE2" s="65"/>
      <c r="JCF2" s="65"/>
      <c r="JCG2" s="65"/>
      <c r="JCH2" s="65"/>
      <c r="JCI2" s="65"/>
      <c r="JCJ2" s="65"/>
      <c r="JCK2" s="65"/>
      <c r="JCL2" s="65"/>
      <c r="JCM2" s="65"/>
      <c r="JCN2" s="65"/>
      <c r="JCO2" s="65"/>
      <c r="JCP2" s="65"/>
      <c r="JCQ2" s="65"/>
      <c r="JCR2" s="65"/>
      <c r="JCS2" s="65"/>
      <c r="JCT2" s="65"/>
      <c r="JCU2" s="65"/>
      <c r="JCV2" s="65"/>
      <c r="JCW2" s="65"/>
      <c r="JCX2" s="65"/>
      <c r="JCY2" s="65"/>
      <c r="JCZ2" s="65"/>
      <c r="JDA2" s="65"/>
      <c r="JDB2" s="65"/>
      <c r="JDC2" s="65"/>
      <c r="JDD2" s="65"/>
      <c r="JDE2" s="65"/>
      <c r="JDF2" s="65"/>
      <c r="JDG2" s="65"/>
      <c r="JDH2" s="65"/>
      <c r="JDI2" s="65"/>
      <c r="JDJ2" s="65"/>
      <c r="JDK2" s="65"/>
      <c r="JDL2" s="65"/>
      <c r="JDM2" s="65"/>
      <c r="JDN2" s="65"/>
      <c r="JDO2" s="65"/>
      <c r="JDP2" s="65"/>
      <c r="JDQ2" s="65"/>
      <c r="JDR2" s="65"/>
      <c r="JDS2" s="65"/>
      <c r="JDT2" s="65"/>
      <c r="JDU2" s="65"/>
      <c r="JDV2" s="65"/>
      <c r="JDW2" s="65"/>
      <c r="JDX2" s="65"/>
      <c r="JDY2" s="65"/>
      <c r="JDZ2" s="65"/>
      <c r="JEA2" s="65"/>
      <c r="JEB2" s="65"/>
      <c r="JEC2" s="65"/>
      <c r="JED2" s="65"/>
      <c r="JEE2" s="65"/>
      <c r="JEF2" s="65"/>
      <c r="JEG2" s="65"/>
      <c r="JEH2" s="65"/>
      <c r="JEI2" s="65"/>
      <c r="JEJ2" s="65"/>
      <c r="JEK2" s="65"/>
      <c r="JEL2" s="65"/>
      <c r="JEM2" s="65"/>
      <c r="JEN2" s="65"/>
      <c r="JEO2" s="65"/>
      <c r="JEP2" s="65"/>
      <c r="JEQ2" s="65"/>
      <c r="JER2" s="65"/>
      <c r="JES2" s="65"/>
      <c r="JET2" s="65"/>
      <c r="JEU2" s="65"/>
      <c r="JEV2" s="65"/>
      <c r="JEW2" s="65"/>
      <c r="JEX2" s="65"/>
      <c r="JEY2" s="65"/>
      <c r="JEZ2" s="65"/>
      <c r="JFA2" s="65"/>
      <c r="JFB2" s="65"/>
      <c r="JFC2" s="65"/>
      <c r="JFD2" s="65"/>
      <c r="JFE2" s="65"/>
      <c r="JFF2" s="65"/>
      <c r="JFG2" s="65"/>
      <c r="JFH2" s="65"/>
      <c r="JFI2" s="65"/>
      <c r="JFJ2" s="65"/>
      <c r="JFK2" s="65"/>
      <c r="JFL2" s="65"/>
      <c r="JFM2" s="65"/>
      <c r="JFN2" s="65"/>
      <c r="JFO2" s="65"/>
      <c r="JFP2" s="65"/>
      <c r="JFQ2" s="65"/>
      <c r="JFR2" s="65"/>
      <c r="JFS2" s="65"/>
      <c r="JFT2" s="65"/>
      <c r="JFU2" s="65"/>
      <c r="JFV2" s="65"/>
      <c r="JFW2" s="65"/>
      <c r="JFX2" s="65"/>
      <c r="JFY2" s="65"/>
      <c r="JFZ2" s="65"/>
      <c r="JGA2" s="65"/>
      <c r="JGB2" s="65"/>
      <c r="JGC2" s="65"/>
      <c r="JGD2" s="65"/>
      <c r="JGE2" s="65"/>
      <c r="JGF2" s="65"/>
      <c r="JGG2" s="65"/>
      <c r="JGH2" s="65"/>
      <c r="JGI2" s="65"/>
      <c r="JGJ2" s="65"/>
      <c r="JGK2" s="65"/>
      <c r="JGL2" s="65"/>
      <c r="JGM2" s="65"/>
      <c r="JGN2" s="65"/>
      <c r="JGO2" s="65"/>
      <c r="JGP2" s="65"/>
      <c r="JGQ2" s="65"/>
      <c r="JGR2" s="65"/>
      <c r="JGS2" s="65"/>
      <c r="JGT2" s="65"/>
      <c r="JGU2" s="65"/>
      <c r="JGV2" s="65"/>
      <c r="JGW2" s="65"/>
      <c r="JGX2" s="65"/>
      <c r="JGY2" s="65"/>
      <c r="JGZ2" s="65"/>
      <c r="JHA2" s="65"/>
      <c r="JHB2" s="65"/>
      <c r="JHC2" s="65"/>
      <c r="JHD2" s="65"/>
      <c r="JHE2" s="65"/>
      <c r="JHF2" s="65"/>
      <c r="JHG2" s="65"/>
      <c r="JHH2" s="65"/>
      <c r="JHI2" s="65"/>
      <c r="JHJ2" s="65"/>
      <c r="JHK2" s="65"/>
      <c r="JHL2" s="65"/>
      <c r="JHM2" s="65"/>
      <c r="JHN2" s="65"/>
      <c r="JHO2" s="65"/>
      <c r="JHP2" s="65"/>
      <c r="JHQ2" s="65"/>
      <c r="JHR2" s="65"/>
      <c r="JHS2" s="65"/>
      <c r="JHT2" s="65"/>
      <c r="JHU2" s="65"/>
      <c r="JHV2" s="65"/>
      <c r="JHW2" s="65"/>
      <c r="JHX2" s="65"/>
      <c r="JHY2" s="65"/>
      <c r="JHZ2" s="65"/>
      <c r="JIA2" s="65"/>
      <c r="JIB2" s="65"/>
      <c r="JIC2" s="65"/>
      <c r="JID2" s="65"/>
      <c r="JIE2" s="65"/>
      <c r="JIF2" s="65"/>
      <c r="JIG2" s="65"/>
      <c r="JIH2" s="65"/>
      <c r="JII2" s="65"/>
      <c r="JIJ2" s="65"/>
      <c r="JIK2" s="65"/>
      <c r="JIL2" s="65"/>
      <c r="JIM2" s="65"/>
      <c r="JIN2" s="65"/>
      <c r="JIO2" s="65"/>
      <c r="JIP2" s="65"/>
      <c r="JIQ2" s="65"/>
      <c r="JIR2" s="65"/>
      <c r="JIS2" s="65"/>
      <c r="JIT2" s="65"/>
      <c r="JIU2" s="65"/>
      <c r="JIV2" s="65"/>
      <c r="JIW2" s="65"/>
      <c r="JIX2" s="65"/>
      <c r="JIY2" s="65"/>
      <c r="JIZ2" s="65"/>
      <c r="JJA2" s="65"/>
      <c r="JJB2" s="65"/>
      <c r="JJC2" s="65"/>
      <c r="JJD2" s="65"/>
      <c r="JJE2" s="65"/>
      <c r="JJF2" s="65"/>
      <c r="JJG2" s="65"/>
      <c r="JJH2" s="65"/>
      <c r="JJI2" s="65"/>
      <c r="JJJ2" s="65"/>
      <c r="JJK2" s="65"/>
      <c r="JJL2" s="65"/>
      <c r="JJM2" s="65"/>
      <c r="JJN2" s="65"/>
      <c r="JJO2" s="65"/>
      <c r="JJP2" s="65"/>
      <c r="JJQ2" s="65"/>
      <c r="JJR2" s="65"/>
      <c r="JJS2" s="65"/>
      <c r="JJT2" s="65"/>
      <c r="JJU2" s="65"/>
      <c r="JJV2" s="65"/>
      <c r="JJW2" s="65"/>
      <c r="JJX2" s="65"/>
      <c r="JJY2" s="65"/>
      <c r="JJZ2" s="65"/>
      <c r="JKA2" s="65"/>
      <c r="JKB2" s="65"/>
      <c r="JKC2" s="65"/>
      <c r="JKD2" s="65"/>
      <c r="JKE2" s="65"/>
      <c r="JKF2" s="65"/>
      <c r="JKG2" s="65"/>
      <c r="JKH2" s="65"/>
      <c r="JKI2" s="65"/>
      <c r="JKJ2" s="65"/>
      <c r="JKK2" s="65"/>
      <c r="JKL2" s="65"/>
      <c r="JKM2" s="65"/>
      <c r="JKN2" s="65"/>
      <c r="JKO2" s="65"/>
      <c r="JKP2" s="65"/>
      <c r="JKQ2" s="65"/>
      <c r="JKR2" s="65"/>
      <c r="JKS2" s="65"/>
      <c r="JKT2" s="65"/>
      <c r="JKU2" s="65"/>
      <c r="JKV2" s="65"/>
      <c r="JKW2" s="65"/>
      <c r="JKX2" s="65"/>
      <c r="JKY2" s="65"/>
      <c r="JKZ2" s="65"/>
      <c r="JLA2" s="65"/>
      <c r="JLB2" s="65"/>
      <c r="JLC2" s="65"/>
      <c r="JLD2" s="65"/>
      <c r="JLE2" s="65"/>
      <c r="JLF2" s="65"/>
      <c r="JLG2" s="65"/>
      <c r="JLH2" s="65"/>
      <c r="JLI2" s="65"/>
      <c r="JLJ2" s="65"/>
      <c r="JLK2" s="65"/>
      <c r="JLL2" s="65"/>
      <c r="JLM2" s="65"/>
      <c r="JLN2" s="65"/>
      <c r="JLO2" s="65"/>
      <c r="JLP2" s="65"/>
      <c r="JLQ2" s="65"/>
      <c r="JLR2" s="65"/>
      <c r="JLS2" s="65"/>
      <c r="JLT2" s="65"/>
      <c r="JLU2" s="65"/>
      <c r="JLV2" s="65"/>
      <c r="JLW2" s="65"/>
      <c r="JLX2" s="65"/>
      <c r="JLY2" s="65"/>
      <c r="JLZ2" s="65"/>
      <c r="JMA2" s="65"/>
      <c r="JMB2" s="65"/>
      <c r="JMC2" s="65"/>
      <c r="JMD2" s="65"/>
      <c r="JME2" s="65"/>
      <c r="JMF2" s="65"/>
      <c r="JMG2" s="65"/>
      <c r="JMH2" s="65"/>
      <c r="JMI2" s="65"/>
      <c r="JMJ2" s="65"/>
      <c r="JMK2" s="65"/>
      <c r="JML2" s="65"/>
      <c r="JMM2" s="65"/>
      <c r="JMN2" s="65"/>
      <c r="JMO2" s="65"/>
      <c r="JMP2" s="65"/>
      <c r="JMQ2" s="65"/>
      <c r="JMR2" s="65"/>
      <c r="JMS2" s="65"/>
      <c r="JMT2" s="65"/>
      <c r="JMU2" s="65"/>
      <c r="JMV2" s="65"/>
      <c r="JMW2" s="65"/>
      <c r="JMX2" s="65"/>
      <c r="JMY2" s="65"/>
      <c r="JMZ2" s="65"/>
      <c r="JNA2" s="65"/>
      <c r="JNB2" s="65"/>
      <c r="JNC2" s="65"/>
      <c r="JND2" s="65"/>
      <c r="JNE2" s="65"/>
      <c r="JNF2" s="65"/>
      <c r="JNG2" s="65"/>
      <c r="JNH2" s="65"/>
      <c r="JNI2" s="65"/>
      <c r="JNJ2" s="65"/>
      <c r="JNK2" s="65"/>
      <c r="JNL2" s="65"/>
      <c r="JNM2" s="65"/>
      <c r="JNN2" s="65"/>
      <c r="JNO2" s="65"/>
      <c r="JNP2" s="65"/>
      <c r="JNQ2" s="65"/>
      <c r="JNR2" s="65"/>
      <c r="JNS2" s="65"/>
      <c r="JNT2" s="65"/>
      <c r="JNU2" s="65"/>
      <c r="JNV2" s="65"/>
      <c r="JNW2" s="65"/>
      <c r="JNX2" s="65"/>
      <c r="JNY2" s="65"/>
      <c r="JNZ2" s="65"/>
      <c r="JOA2" s="65"/>
      <c r="JOB2" s="65"/>
      <c r="JOC2" s="65"/>
      <c r="JOD2" s="65"/>
      <c r="JOE2" s="65"/>
      <c r="JOF2" s="65"/>
      <c r="JOG2" s="65"/>
      <c r="JOH2" s="65"/>
      <c r="JOI2" s="65"/>
      <c r="JOJ2" s="65"/>
      <c r="JOK2" s="65"/>
      <c r="JOL2" s="65"/>
      <c r="JOM2" s="65"/>
      <c r="JON2" s="65"/>
      <c r="JOO2" s="65"/>
      <c r="JOP2" s="65"/>
      <c r="JOQ2" s="65"/>
      <c r="JOR2" s="65"/>
      <c r="JOS2" s="65"/>
      <c r="JOT2" s="65"/>
      <c r="JOU2" s="65"/>
      <c r="JOV2" s="65"/>
      <c r="JOW2" s="65"/>
      <c r="JOX2" s="65"/>
      <c r="JOY2" s="65"/>
      <c r="JOZ2" s="65"/>
      <c r="JPA2" s="65"/>
      <c r="JPB2" s="65"/>
      <c r="JPC2" s="65"/>
      <c r="JPD2" s="65"/>
      <c r="JPE2" s="65"/>
      <c r="JPF2" s="65"/>
      <c r="JPG2" s="65"/>
      <c r="JPH2" s="65"/>
      <c r="JPI2" s="65"/>
      <c r="JPJ2" s="65"/>
      <c r="JPK2" s="65"/>
      <c r="JPL2" s="65"/>
      <c r="JPM2" s="65"/>
      <c r="JPN2" s="65"/>
      <c r="JPO2" s="65"/>
      <c r="JPP2" s="65"/>
      <c r="JPQ2" s="65"/>
      <c r="JPR2" s="65"/>
      <c r="JPS2" s="65"/>
      <c r="JPT2" s="65"/>
      <c r="JPU2" s="65"/>
      <c r="JPV2" s="65"/>
      <c r="JPW2" s="65"/>
      <c r="JPX2" s="65"/>
      <c r="JPY2" s="65"/>
      <c r="JPZ2" s="65"/>
      <c r="JQA2" s="65"/>
      <c r="JQB2" s="65"/>
      <c r="JQC2" s="65"/>
      <c r="JQD2" s="65"/>
      <c r="JQE2" s="65"/>
      <c r="JQF2" s="65"/>
      <c r="JQG2" s="65"/>
      <c r="JQH2" s="65"/>
      <c r="JQI2" s="65"/>
      <c r="JQJ2" s="65"/>
      <c r="JQK2" s="65"/>
      <c r="JQL2" s="65"/>
      <c r="JQM2" s="65"/>
      <c r="JQN2" s="65"/>
      <c r="JQO2" s="65"/>
      <c r="JQP2" s="65"/>
      <c r="JQQ2" s="65"/>
      <c r="JQR2" s="65"/>
      <c r="JQS2" s="65"/>
      <c r="JQT2" s="65"/>
      <c r="JQU2" s="65"/>
      <c r="JQV2" s="65"/>
      <c r="JQW2" s="65"/>
      <c r="JQX2" s="65"/>
      <c r="JQY2" s="65"/>
      <c r="JQZ2" s="65"/>
      <c r="JRA2" s="65"/>
      <c r="JRB2" s="65"/>
      <c r="JRC2" s="65"/>
      <c r="JRD2" s="65"/>
      <c r="JRE2" s="65"/>
      <c r="JRF2" s="65"/>
      <c r="JRG2" s="65"/>
      <c r="JRH2" s="65"/>
      <c r="JRI2" s="65"/>
      <c r="JRJ2" s="65"/>
      <c r="JRK2" s="65"/>
      <c r="JRL2" s="65"/>
      <c r="JRM2" s="65"/>
      <c r="JRN2" s="65"/>
      <c r="JRO2" s="65"/>
      <c r="JRP2" s="65"/>
      <c r="JRQ2" s="65"/>
      <c r="JRR2" s="65"/>
      <c r="JRS2" s="65"/>
      <c r="JRT2" s="65"/>
      <c r="JRU2" s="65"/>
      <c r="JRV2" s="65"/>
      <c r="JRW2" s="65"/>
      <c r="JRX2" s="65"/>
      <c r="JRY2" s="65"/>
      <c r="JRZ2" s="65"/>
      <c r="JSA2" s="65"/>
      <c r="JSB2" s="65"/>
      <c r="JSC2" s="65"/>
      <c r="JSD2" s="65"/>
      <c r="JSE2" s="65"/>
      <c r="JSF2" s="65"/>
      <c r="JSG2" s="65"/>
      <c r="JSH2" s="65"/>
      <c r="JSI2" s="65"/>
      <c r="JSJ2" s="65"/>
      <c r="JSK2" s="65"/>
      <c r="JSL2" s="65"/>
      <c r="JSM2" s="65"/>
      <c r="JSN2" s="65"/>
      <c r="JSO2" s="65"/>
      <c r="JSP2" s="65"/>
      <c r="JSQ2" s="65"/>
      <c r="JSR2" s="65"/>
      <c r="JSS2" s="65"/>
      <c r="JST2" s="65"/>
      <c r="JSU2" s="65"/>
      <c r="JSV2" s="65"/>
      <c r="JSW2" s="65"/>
      <c r="JSX2" s="65"/>
      <c r="JSY2" s="65"/>
      <c r="JSZ2" s="65"/>
      <c r="JTA2" s="65"/>
      <c r="JTB2" s="65"/>
      <c r="JTC2" s="65"/>
      <c r="JTD2" s="65"/>
      <c r="JTE2" s="65"/>
      <c r="JTF2" s="65"/>
      <c r="JTG2" s="65"/>
      <c r="JTH2" s="65"/>
      <c r="JTI2" s="65"/>
      <c r="JTJ2" s="65"/>
      <c r="JTK2" s="65"/>
      <c r="JTL2" s="65"/>
      <c r="JTM2" s="65"/>
      <c r="JTN2" s="65"/>
      <c r="JTO2" s="65"/>
      <c r="JTP2" s="65"/>
      <c r="JTQ2" s="65"/>
      <c r="JTR2" s="65"/>
      <c r="JTS2" s="65"/>
      <c r="JTT2" s="65"/>
      <c r="JTU2" s="65"/>
      <c r="JTV2" s="65"/>
      <c r="JTW2" s="65"/>
      <c r="JTX2" s="65"/>
      <c r="JTY2" s="65"/>
      <c r="JTZ2" s="65"/>
      <c r="JUA2" s="65"/>
      <c r="JUB2" s="65"/>
      <c r="JUC2" s="65"/>
      <c r="JUD2" s="65"/>
      <c r="JUE2" s="65"/>
      <c r="JUF2" s="65"/>
      <c r="JUG2" s="65"/>
      <c r="JUH2" s="65"/>
      <c r="JUI2" s="65"/>
      <c r="JUJ2" s="65"/>
      <c r="JUK2" s="65"/>
      <c r="JUL2" s="65"/>
      <c r="JUM2" s="65"/>
      <c r="JUN2" s="65"/>
      <c r="JUO2" s="65"/>
      <c r="JUP2" s="65"/>
      <c r="JUQ2" s="65"/>
      <c r="JUR2" s="65"/>
      <c r="JUS2" s="65"/>
      <c r="JUT2" s="65"/>
      <c r="JUU2" s="65"/>
      <c r="JUV2" s="65"/>
      <c r="JUW2" s="65"/>
      <c r="JUX2" s="65"/>
      <c r="JUY2" s="65"/>
      <c r="JUZ2" s="65"/>
      <c r="JVA2" s="65"/>
      <c r="JVB2" s="65"/>
      <c r="JVC2" s="65"/>
      <c r="JVD2" s="65"/>
      <c r="JVE2" s="65"/>
      <c r="JVF2" s="65"/>
      <c r="JVG2" s="65"/>
      <c r="JVH2" s="65"/>
      <c r="JVI2" s="65"/>
      <c r="JVJ2" s="65"/>
      <c r="JVK2" s="65"/>
      <c r="JVL2" s="65"/>
      <c r="JVM2" s="65"/>
      <c r="JVN2" s="65"/>
      <c r="JVO2" s="65"/>
      <c r="JVP2" s="65"/>
      <c r="JVQ2" s="65"/>
      <c r="JVR2" s="65"/>
      <c r="JVS2" s="65"/>
      <c r="JVT2" s="65"/>
      <c r="JVU2" s="65"/>
      <c r="JVV2" s="65"/>
      <c r="JVW2" s="65"/>
      <c r="JVX2" s="65"/>
      <c r="JVY2" s="65"/>
      <c r="JVZ2" s="65"/>
      <c r="JWA2" s="65"/>
      <c r="JWB2" s="65"/>
      <c r="JWC2" s="65"/>
      <c r="JWD2" s="65"/>
      <c r="JWE2" s="65"/>
      <c r="JWF2" s="65"/>
      <c r="JWG2" s="65"/>
      <c r="JWH2" s="65"/>
      <c r="JWI2" s="65"/>
      <c r="JWJ2" s="65"/>
      <c r="JWK2" s="65"/>
      <c r="JWL2" s="65"/>
      <c r="JWM2" s="65"/>
      <c r="JWN2" s="65"/>
      <c r="JWO2" s="65"/>
      <c r="JWP2" s="65"/>
      <c r="JWQ2" s="65"/>
      <c r="JWR2" s="65"/>
      <c r="JWS2" s="65"/>
      <c r="JWT2" s="65"/>
      <c r="JWU2" s="65"/>
      <c r="JWV2" s="65"/>
      <c r="JWW2" s="65"/>
      <c r="JWX2" s="65"/>
      <c r="JWY2" s="65"/>
      <c r="JWZ2" s="65"/>
      <c r="JXA2" s="65"/>
      <c r="JXB2" s="65"/>
      <c r="JXC2" s="65"/>
      <c r="JXD2" s="65"/>
      <c r="JXE2" s="65"/>
      <c r="JXF2" s="65"/>
      <c r="JXG2" s="65"/>
      <c r="JXH2" s="65"/>
      <c r="JXI2" s="65"/>
      <c r="JXJ2" s="65"/>
      <c r="JXK2" s="65"/>
      <c r="JXL2" s="65"/>
      <c r="JXM2" s="65"/>
      <c r="JXN2" s="65"/>
      <c r="JXO2" s="65"/>
      <c r="JXP2" s="65"/>
      <c r="JXQ2" s="65"/>
      <c r="JXR2" s="65"/>
      <c r="JXS2" s="65"/>
      <c r="JXT2" s="65"/>
      <c r="JXU2" s="65"/>
      <c r="JXV2" s="65"/>
      <c r="JXW2" s="65"/>
      <c r="JXX2" s="65"/>
      <c r="JXY2" s="65"/>
      <c r="JXZ2" s="65"/>
      <c r="JYA2" s="65"/>
      <c r="JYB2" s="65"/>
      <c r="JYC2" s="65"/>
      <c r="JYD2" s="65"/>
      <c r="JYE2" s="65"/>
      <c r="JYF2" s="65"/>
      <c r="JYG2" s="65"/>
      <c r="JYH2" s="65"/>
      <c r="JYI2" s="65"/>
      <c r="JYJ2" s="65"/>
      <c r="JYK2" s="65"/>
      <c r="JYL2" s="65"/>
      <c r="JYM2" s="65"/>
      <c r="JYN2" s="65"/>
      <c r="JYO2" s="65"/>
      <c r="JYP2" s="65"/>
      <c r="JYQ2" s="65"/>
      <c r="JYR2" s="65"/>
      <c r="JYS2" s="65"/>
      <c r="JYT2" s="65"/>
      <c r="JYU2" s="65"/>
      <c r="JYV2" s="65"/>
      <c r="JYW2" s="65"/>
      <c r="JYX2" s="65"/>
      <c r="JYY2" s="65"/>
      <c r="JYZ2" s="65"/>
      <c r="JZA2" s="65"/>
      <c r="JZB2" s="65"/>
      <c r="JZC2" s="65"/>
      <c r="JZD2" s="65"/>
      <c r="JZE2" s="65"/>
      <c r="JZF2" s="65"/>
      <c r="JZG2" s="65"/>
      <c r="JZH2" s="65"/>
      <c r="JZI2" s="65"/>
      <c r="JZJ2" s="65"/>
      <c r="JZK2" s="65"/>
      <c r="JZL2" s="65"/>
      <c r="JZM2" s="65"/>
      <c r="JZN2" s="65"/>
      <c r="JZO2" s="65"/>
      <c r="JZP2" s="65"/>
      <c r="JZQ2" s="65"/>
      <c r="JZR2" s="65"/>
      <c r="JZS2" s="65"/>
      <c r="JZT2" s="65"/>
      <c r="JZU2" s="65"/>
      <c r="JZV2" s="65"/>
      <c r="JZW2" s="65"/>
      <c r="JZX2" s="65"/>
      <c r="JZY2" s="65"/>
      <c r="JZZ2" s="65"/>
      <c r="KAA2" s="65"/>
      <c r="KAB2" s="65"/>
      <c r="KAC2" s="65"/>
      <c r="KAD2" s="65"/>
      <c r="KAE2" s="65"/>
      <c r="KAF2" s="65"/>
      <c r="KAG2" s="65"/>
      <c r="KAH2" s="65"/>
      <c r="KAI2" s="65"/>
      <c r="KAJ2" s="65"/>
      <c r="KAK2" s="65"/>
      <c r="KAL2" s="65"/>
      <c r="KAM2" s="65"/>
      <c r="KAN2" s="65"/>
      <c r="KAO2" s="65"/>
      <c r="KAP2" s="65"/>
      <c r="KAQ2" s="65"/>
      <c r="KAR2" s="65"/>
      <c r="KAS2" s="65"/>
      <c r="KAT2" s="65"/>
      <c r="KAU2" s="65"/>
      <c r="KAV2" s="65"/>
      <c r="KAW2" s="65"/>
      <c r="KAX2" s="65"/>
      <c r="KAY2" s="65"/>
      <c r="KAZ2" s="65"/>
      <c r="KBA2" s="65"/>
      <c r="KBB2" s="65"/>
      <c r="KBC2" s="65"/>
      <c r="KBD2" s="65"/>
      <c r="KBE2" s="65"/>
      <c r="KBF2" s="65"/>
      <c r="KBG2" s="65"/>
      <c r="KBH2" s="65"/>
      <c r="KBI2" s="65"/>
      <c r="KBJ2" s="65"/>
      <c r="KBK2" s="65"/>
      <c r="KBL2" s="65"/>
      <c r="KBM2" s="65"/>
      <c r="KBN2" s="65"/>
      <c r="KBO2" s="65"/>
      <c r="KBP2" s="65"/>
      <c r="KBQ2" s="65"/>
      <c r="KBR2" s="65"/>
      <c r="KBS2" s="65"/>
      <c r="KBT2" s="65"/>
      <c r="KBU2" s="65"/>
      <c r="KBV2" s="65"/>
      <c r="KBW2" s="65"/>
      <c r="KBX2" s="65"/>
      <c r="KBY2" s="65"/>
      <c r="KBZ2" s="65"/>
      <c r="KCA2" s="65"/>
      <c r="KCB2" s="65"/>
      <c r="KCC2" s="65"/>
      <c r="KCD2" s="65"/>
      <c r="KCE2" s="65"/>
      <c r="KCF2" s="65"/>
      <c r="KCG2" s="65"/>
      <c r="KCH2" s="65"/>
      <c r="KCI2" s="65"/>
      <c r="KCJ2" s="65"/>
      <c r="KCK2" s="65"/>
      <c r="KCL2" s="65"/>
      <c r="KCM2" s="65"/>
      <c r="KCN2" s="65"/>
      <c r="KCO2" s="65"/>
      <c r="KCP2" s="65"/>
      <c r="KCQ2" s="65"/>
      <c r="KCR2" s="65"/>
      <c r="KCS2" s="65"/>
      <c r="KCT2" s="65"/>
      <c r="KCU2" s="65"/>
      <c r="KCV2" s="65"/>
      <c r="KCW2" s="65"/>
      <c r="KCX2" s="65"/>
      <c r="KCY2" s="65"/>
      <c r="KCZ2" s="65"/>
      <c r="KDA2" s="65"/>
      <c r="KDB2" s="65"/>
      <c r="KDC2" s="65"/>
      <c r="KDD2" s="65"/>
      <c r="KDE2" s="65"/>
      <c r="KDF2" s="65"/>
      <c r="KDG2" s="65"/>
      <c r="KDH2" s="65"/>
      <c r="KDI2" s="65"/>
      <c r="KDJ2" s="65"/>
      <c r="KDK2" s="65"/>
      <c r="KDL2" s="65"/>
      <c r="KDM2" s="65"/>
      <c r="KDN2" s="65"/>
      <c r="KDO2" s="65"/>
      <c r="KDP2" s="65"/>
      <c r="KDQ2" s="65"/>
      <c r="KDR2" s="65"/>
      <c r="KDS2" s="65"/>
      <c r="KDT2" s="65"/>
      <c r="KDU2" s="65"/>
      <c r="KDV2" s="65"/>
      <c r="KDW2" s="65"/>
      <c r="KDX2" s="65"/>
      <c r="KDY2" s="65"/>
      <c r="KDZ2" s="65"/>
      <c r="KEA2" s="65"/>
      <c r="KEB2" s="65"/>
      <c r="KEC2" s="65"/>
      <c r="KED2" s="65"/>
      <c r="KEE2" s="65"/>
      <c r="KEF2" s="65"/>
      <c r="KEG2" s="65"/>
      <c r="KEH2" s="65"/>
      <c r="KEI2" s="65"/>
      <c r="KEJ2" s="65"/>
      <c r="KEK2" s="65"/>
      <c r="KEL2" s="65"/>
      <c r="KEM2" s="65"/>
      <c r="KEN2" s="65"/>
      <c r="KEO2" s="65"/>
      <c r="KEP2" s="65"/>
      <c r="KEQ2" s="65"/>
      <c r="KER2" s="65"/>
      <c r="KES2" s="65"/>
      <c r="KET2" s="65"/>
      <c r="KEU2" s="65"/>
      <c r="KEV2" s="65"/>
      <c r="KEW2" s="65"/>
      <c r="KEX2" s="65"/>
      <c r="KEY2" s="65"/>
      <c r="KEZ2" s="65"/>
      <c r="KFA2" s="65"/>
      <c r="KFB2" s="65"/>
      <c r="KFC2" s="65"/>
      <c r="KFD2" s="65"/>
      <c r="KFE2" s="65"/>
      <c r="KFF2" s="65"/>
      <c r="KFG2" s="65"/>
      <c r="KFH2" s="65"/>
      <c r="KFI2" s="65"/>
      <c r="KFJ2" s="65"/>
      <c r="KFK2" s="65"/>
      <c r="KFL2" s="65"/>
      <c r="KFM2" s="65"/>
      <c r="KFN2" s="65"/>
      <c r="KFO2" s="65"/>
      <c r="KFP2" s="65"/>
      <c r="KFQ2" s="65"/>
      <c r="KFR2" s="65"/>
      <c r="KFS2" s="65"/>
      <c r="KFT2" s="65"/>
      <c r="KFU2" s="65"/>
      <c r="KFV2" s="65"/>
      <c r="KFW2" s="65"/>
      <c r="KFX2" s="65"/>
      <c r="KFY2" s="65"/>
      <c r="KFZ2" s="65"/>
      <c r="KGA2" s="65"/>
      <c r="KGB2" s="65"/>
      <c r="KGC2" s="65"/>
      <c r="KGD2" s="65"/>
      <c r="KGE2" s="65"/>
      <c r="KGF2" s="65"/>
      <c r="KGG2" s="65"/>
      <c r="KGH2" s="65"/>
      <c r="KGI2" s="65"/>
      <c r="KGJ2" s="65"/>
      <c r="KGK2" s="65"/>
      <c r="KGL2" s="65"/>
      <c r="KGM2" s="65"/>
      <c r="KGN2" s="65"/>
      <c r="KGO2" s="65"/>
      <c r="KGP2" s="65"/>
      <c r="KGQ2" s="65"/>
      <c r="KGR2" s="65"/>
      <c r="KGS2" s="65"/>
      <c r="KGT2" s="65"/>
      <c r="KGU2" s="65"/>
      <c r="KGV2" s="65"/>
      <c r="KGW2" s="65"/>
      <c r="KGX2" s="65"/>
      <c r="KGY2" s="65"/>
      <c r="KGZ2" s="65"/>
      <c r="KHA2" s="65"/>
      <c r="KHB2" s="65"/>
      <c r="KHC2" s="65"/>
      <c r="KHD2" s="65"/>
      <c r="KHE2" s="65"/>
      <c r="KHF2" s="65"/>
      <c r="KHG2" s="65"/>
      <c r="KHH2" s="65"/>
      <c r="KHI2" s="65"/>
      <c r="KHJ2" s="65"/>
      <c r="KHK2" s="65"/>
      <c r="KHL2" s="65"/>
      <c r="KHM2" s="65"/>
      <c r="KHN2" s="65"/>
      <c r="KHO2" s="65"/>
      <c r="KHP2" s="65"/>
      <c r="KHQ2" s="65"/>
      <c r="KHR2" s="65"/>
      <c r="KHS2" s="65"/>
      <c r="KHT2" s="65"/>
      <c r="KHU2" s="65"/>
      <c r="KHV2" s="65"/>
      <c r="KHW2" s="65"/>
      <c r="KHX2" s="65"/>
      <c r="KHY2" s="65"/>
      <c r="KHZ2" s="65"/>
      <c r="KIA2" s="65"/>
      <c r="KIB2" s="65"/>
      <c r="KIC2" s="65"/>
      <c r="KID2" s="65"/>
      <c r="KIE2" s="65"/>
      <c r="KIF2" s="65"/>
      <c r="KIG2" s="65"/>
      <c r="KIH2" s="65"/>
      <c r="KII2" s="65"/>
      <c r="KIJ2" s="65"/>
      <c r="KIK2" s="65"/>
      <c r="KIL2" s="65"/>
      <c r="KIM2" s="65"/>
      <c r="KIN2" s="65"/>
      <c r="KIO2" s="65"/>
      <c r="KIP2" s="65"/>
      <c r="KIQ2" s="65"/>
      <c r="KIR2" s="65"/>
      <c r="KIS2" s="65"/>
      <c r="KIT2" s="65"/>
      <c r="KIU2" s="65"/>
      <c r="KIV2" s="65"/>
      <c r="KIW2" s="65"/>
      <c r="KIX2" s="65"/>
      <c r="KIY2" s="65"/>
      <c r="KIZ2" s="65"/>
      <c r="KJA2" s="65"/>
      <c r="KJB2" s="65"/>
      <c r="KJC2" s="65"/>
      <c r="KJD2" s="65"/>
      <c r="KJE2" s="65"/>
      <c r="KJF2" s="65"/>
      <c r="KJG2" s="65"/>
      <c r="KJH2" s="65"/>
      <c r="KJI2" s="65"/>
      <c r="KJJ2" s="65"/>
      <c r="KJK2" s="65"/>
      <c r="KJL2" s="65"/>
      <c r="KJM2" s="65"/>
      <c r="KJN2" s="65"/>
      <c r="KJO2" s="65"/>
      <c r="KJP2" s="65"/>
      <c r="KJQ2" s="65"/>
      <c r="KJR2" s="65"/>
      <c r="KJS2" s="65"/>
      <c r="KJT2" s="65"/>
      <c r="KJU2" s="65"/>
      <c r="KJV2" s="65"/>
      <c r="KJW2" s="65"/>
      <c r="KJX2" s="65"/>
      <c r="KJY2" s="65"/>
      <c r="KJZ2" s="65"/>
      <c r="KKA2" s="65"/>
      <c r="KKB2" s="65"/>
      <c r="KKC2" s="65"/>
      <c r="KKD2" s="65"/>
      <c r="KKE2" s="65"/>
      <c r="KKF2" s="65"/>
      <c r="KKG2" s="65"/>
      <c r="KKH2" s="65"/>
      <c r="KKI2" s="65"/>
      <c r="KKJ2" s="65"/>
      <c r="KKK2" s="65"/>
      <c r="KKL2" s="65"/>
      <c r="KKM2" s="65"/>
      <c r="KKN2" s="65"/>
      <c r="KKO2" s="65"/>
      <c r="KKP2" s="65"/>
      <c r="KKQ2" s="65"/>
      <c r="KKR2" s="65"/>
      <c r="KKS2" s="65"/>
      <c r="KKT2" s="65"/>
      <c r="KKU2" s="65"/>
      <c r="KKV2" s="65"/>
      <c r="KKW2" s="65"/>
      <c r="KKX2" s="65"/>
      <c r="KKY2" s="65"/>
      <c r="KKZ2" s="65"/>
      <c r="KLA2" s="65"/>
      <c r="KLB2" s="65"/>
      <c r="KLC2" s="65"/>
      <c r="KLD2" s="65"/>
      <c r="KLE2" s="65"/>
      <c r="KLF2" s="65"/>
      <c r="KLG2" s="65"/>
      <c r="KLH2" s="65"/>
      <c r="KLI2" s="65"/>
      <c r="KLJ2" s="65"/>
      <c r="KLK2" s="65"/>
      <c r="KLL2" s="65"/>
      <c r="KLM2" s="65"/>
      <c r="KLN2" s="65"/>
      <c r="KLO2" s="65"/>
      <c r="KLP2" s="65"/>
      <c r="KLQ2" s="65"/>
      <c r="KLR2" s="65"/>
      <c r="KLS2" s="65"/>
      <c r="KLT2" s="65"/>
      <c r="KLU2" s="65"/>
      <c r="KLV2" s="65"/>
      <c r="KLW2" s="65"/>
      <c r="KLX2" s="65"/>
      <c r="KLY2" s="65"/>
      <c r="KLZ2" s="65"/>
      <c r="KMA2" s="65"/>
      <c r="KMB2" s="65"/>
      <c r="KMC2" s="65"/>
      <c r="KMD2" s="65"/>
      <c r="KME2" s="65"/>
      <c r="KMF2" s="65"/>
      <c r="KMG2" s="65"/>
      <c r="KMH2" s="65"/>
      <c r="KMI2" s="65"/>
      <c r="KMJ2" s="65"/>
      <c r="KMK2" s="65"/>
      <c r="KML2" s="65"/>
      <c r="KMM2" s="65"/>
      <c r="KMN2" s="65"/>
      <c r="KMO2" s="65"/>
      <c r="KMP2" s="65"/>
      <c r="KMQ2" s="65"/>
      <c r="KMR2" s="65"/>
      <c r="KMS2" s="65"/>
      <c r="KMT2" s="65"/>
      <c r="KMU2" s="65"/>
      <c r="KMV2" s="65"/>
      <c r="KMW2" s="65"/>
      <c r="KMX2" s="65"/>
      <c r="KMY2" s="65"/>
      <c r="KMZ2" s="65"/>
      <c r="KNA2" s="65"/>
      <c r="KNB2" s="65"/>
      <c r="KNC2" s="65"/>
      <c r="KND2" s="65"/>
      <c r="KNE2" s="65"/>
      <c r="KNF2" s="65"/>
      <c r="KNG2" s="65"/>
      <c r="KNH2" s="65"/>
      <c r="KNI2" s="65"/>
      <c r="KNJ2" s="65"/>
      <c r="KNK2" s="65"/>
      <c r="KNL2" s="65"/>
      <c r="KNM2" s="65"/>
      <c r="KNN2" s="65"/>
      <c r="KNO2" s="65"/>
      <c r="KNP2" s="65"/>
      <c r="KNQ2" s="65"/>
      <c r="KNR2" s="65"/>
      <c r="KNS2" s="65"/>
      <c r="KNT2" s="65"/>
      <c r="KNU2" s="65"/>
      <c r="KNV2" s="65"/>
      <c r="KNW2" s="65"/>
      <c r="KNX2" s="65"/>
      <c r="KNY2" s="65"/>
      <c r="KNZ2" s="65"/>
      <c r="KOA2" s="65"/>
      <c r="KOB2" s="65"/>
      <c r="KOC2" s="65"/>
      <c r="KOD2" s="65"/>
      <c r="KOE2" s="65"/>
      <c r="KOF2" s="65"/>
      <c r="KOG2" s="65"/>
      <c r="KOH2" s="65"/>
      <c r="KOI2" s="65"/>
      <c r="KOJ2" s="65"/>
      <c r="KOK2" s="65"/>
      <c r="KOL2" s="65"/>
      <c r="KOM2" s="65"/>
      <c r="KON2" s="65"/>
      <c r="KOO2" s="65"/>
      <c r="KOP2" s="65"/>
      <c r="KOQ2" s="65"/>
      <c r="KOR2" s="65"/>
      <c r="KOS2" s="65"/>
      <c r="KOT2" s="65"/>
      <c r="KOU2" s="65"/>
      <c r="KOV2" s="65"/>
      <c r="KOW2" s="65"/>
      <c r="KOX2" s="65"/>
      <c r="KOY2" s="65"/>
      <c r="KOZ2" s="65"/>
      <c r="KPA2" s="65"/>
      <c r="KPB2" s="65"/>
      <c r="KPC2" s="65"/>
      <c r="KPD2" s="65"/>
      <c r="KPE2" s="65"/>
      <c r="KPF2" s="65"/>
      <c r="KPG2" s="65"/>
      <c r="KPH2" s="65"/>
      <c r="KPI2" s="65"/>
      <c r="KPJ2" s="65"/>
      <c r="KPK2" s="65"/>
      <c r="KPL2" s="65"/>
      <c r="KPM2" s="65"/>
      <c r="KPN2" s="65"/>
      <c r="KPO2" s="65"/>
      <c r="KPP2" s="65"/>
      <c r="KPQ2" s="65"/>
      <c r="KPR2" s="65"/>
      <c r="KPS2" s="65"/>
      <c r="KPT2" s="65"/>
      <c r="KPU2" s="65"/>
      <c r="KPV2" s="65"/>
      <c r="KPW2" s="65"/>
      <c r="KPX2" s="65"/>
      <c r="KPY2" s="65"/>
      <c r="KPZ2" s="65"/>
      <c r="KQA2" s="65"/>
      <c r="KQB2" s="65"/>
      <c r="KQC2" s="65"/>
      <c r="KQD2" s="65"/>
      <c r="KQE2" s="65"/>
      <c r="KQF2" s="65"/>
      <c r="KQG2" s="65"/>
      <c r="KQH2" s="65"/>
      <c r="KQI2" s="65"/>
      <c r="KQJ2" s="65"/>
      <c r="KQK2" s="65"/>
      <c r="KQL2" s="65"/>
      <c r="KQM2" s="65"/>
      <c r="KQN2" s="65"/>
      <c r="KQO2" s="65"/>
      <c r="KQP2" s="65"/>
      <c r="KQQ2" s="65"/>
      <c r="KQR2" s="65"/>
      <c r="KQS2" s="65"/>
      <c r="KQT2" s="65"/>
      <c r="KQU2" s="65"/>
      <c r="KQV2" s="65"/>
      <c r="KQW2" s="65"/>
      <c r="KQX2" s="65"/>
      <c r="KQY2" s="65"/>
      <c r="KQZ2" s="65"/>
      <c r="KRA2" s="65"/>
      <c r="KRB2" s="65"/>
      <c r="KRC2" s="65"/>
      <c r="KRD2" s="65"/>
      <c r="KRE2" s="65"/>
      <c r="KRF2" s="65"/>
      <c r="KRG2" s="65"/>
      <c r="KRH2" s="65"/>
      <c r="KRI2" s="65"/>
      <c r="KRJ2" s="65"/>
      <c r="KRK2" s="65"/>
      <c r="KRL2" s="65"/>
      <c r="KRM2" s="65"/>
      <c r="KRN2" s="65"/>
      <c r="KRO2" s="65"/>
      <c r="KRP2" s="65"/>
      <c r="KRQ2" s="65"/>
      <c r="KRR2" s="65"/>
      <c r="KRS2" s="65"/>
      <c r="KRT2" s="65"/>
      <c r="KRU2" s="65"/>
      <c r="KRV2" s="65"/>
      <c r="KRW2" s="65"/>
      <c r="KRX2" s="65"/>
      <c r="KRY2" s="65"/>
      <c r="KRZ2" s="65"/>
      <c r="KSA2" s="65"/>
      <c r="KSB2" s="65"/>
      <c r="KSC2" s="65"/>
      <c r="KSD2" s="65"/>
      <c r="KSE2" s="65"/>
      <c r="KSF2" s="65"/>
      <c r="KSG2" s="65"/>
      <c r="KSH2" s="65"/>
      <c r="KSI2" s="65"/>
      <c r="KSJ2" s="65"/>
      <c r="KSK2" s="65"/>
      <c r="KSL2" s="65"/>
      <c r="KSM2" s="65"/>
      <c r="KSN2" s="65"/>
      <c r="KSO2" s="65"/>
      <c r="KSP2" s="65"/>
      <c r="KSQ2" s="65"/>
      <c r="KSR2" s="65"/>
      <c r="KSS2" s="65"/>
      <c r="KST2" s="65"/>
      <c r="KSU2" s="65"/>
      <c r="KSV2" s="65"/>
      <c r="KSW2" s="65"/>
      <c r="KSX2" s="65"/>
      <c r="KSY2" s="65"/>
      <c r="KSZ2" s="65"/>
      <c r="KTA2" s="65"/>
      <c r="KTB2" s="65"/>
      <c r="KTC2" s="65"/>
      <c r="KTD2" s="65"/>
      <c r="KTE2" s="65"/>
      <c r="KTF2" s="65"/>
      <c r="KTG2" s="65"/>
      <c r="KTH2" s="65"/>
      <c r="KTI2" s="65"/>
      <c r="KTJ2" s="65"/>
      <c r="KTK2" s="65"/>
      <c r="KTL2" s="65"/>
      <c r="KTM2" s="65"/>
      <c r="KTN2" s="65"/>
      <c r="KTO2" s="65"/>
      <c r="KTP2" s="65"/>
      <c r="KTQ2" s="65"/>
      <c r="KTR2" s="65"/>
      <c r="KTS2" s="65"/>
      <c r="KTT2" s="65"/>
      <c r="KTU2" s="65"/>
      <c r="KTV2" s="65"/>
      <c r="KTW2" s="65"/>
      <c r="KTX2" s="65"/>
      <c r="KTY2" s="65"/>
      <c r="KTZ2" s="65"/>
      <c r="KUA2" s="65"/>
      <c r="KUB2" s="65"/>
      <c r="KUC2" s="65"/>
      <c r="KUD2" s="65"/>
      <c r="KUE2" s="65"/>
      <c r="KUF2" s="65"/>
      <c r="KUG2" s="65"/>
      <c r="KUH2" s="65"/>
      <c r="KUI2" s="65"/>
      <c r="KUJ2" s="65"/>
      <c r="KUK2" s="65"/>
      <c r="KUL2" s="65"/>
      <c r="KUM2" s="65"/>
      <c r="KUN2" s="65"/>
      <c r="KUO2" s="65"/>
      <c r="KUP2" s="65"/>
      <c r="KUQ2" s="65"/>
      <c r="KUR2" s="65"/>
      <c r="KUS2" s="65"/>
      <c r="KUT2" s="65"/>
      <c r="KUU2" s="65"/>
      <c r="KUV2" s="65"/>
      <c r="KUW2" s="65"/>
      <c r="KUX2" s="65"/>
      <c r="KUY2" s="65"/>
      <c r="KUZ2" s="65"/>
      <c r="KVA2" s="65"/>
      <c r="KVB2" s="65"/>
      <c r="KVC2" s="65"/>
      <c r="KVD2" s="65"/>
      <c r="KVE2" s="65"/>
      <c r="KVF2" s="65"/>
      <c r="KVG2" s="65"/>
      <c r="KVH2" s="65"/>
      <c r="KVI2" s="65"/>
      <c r="KVJ2" s="65"/>
      <c r="KVK2" s="65"/>
      <c r="KVL2" s="65"/>
      <c r="KVM2" s="65"/>
      <c r="KVN2" s="65"/>
      <c r="KVO2" s="65"/>
      <c r="KVP2" s="65"/>
      <c r="KVQ2" s="65"/>
      <c r="KVR2" s="65"/>
      <c r="KVS2" s="65"/>
      <c r="KVT2" s="65"/>
      <c r="KVU2" s="65"/>
      <c r="KVV2" s="65"/>
      <c r="KVW2" s="65"/>
      <c r="KVX2" s="65"/>
      <c r="KVY2" s="65"/>
      <c r="KVZ2" s="65"/>
      <c r="KWA2" s="65"/>
      <c r="KWB2" s="65"/>
      <c r="KWC2" s="65"/>
      <c r="KWD2" s="65"/>
      <c r="KWE2" s="65"/>
      <c r="KWF2" s="65"/>
      <c r="KWG2" s="65"/>
      <c r="KWH2" s="65"/>
      <c r="KWI2" s="65"/>
      <c r="KWJ2" s="65"/>
      <c r="KWK2" s="65"/>
      <c r="KWL2" s="65"/>
      <c r="KWM2" s="65"/>
      <c r="KWN2" s="65"/>
      <c r="KWO2" s="65"/>
      <c r="KWP2" s="65"/>
      <c r="KWQ2" s="65"/>
      <c r="KWR2" s="65"/>
      <c r="KWS2" s="65"/>
      <c r="KWT2" s="65"/>
      <c r="KWU2" s="65"/>
      <c r="KWV2" s="65"/>
      <c r="KWW2" s="65"/>
      <c r="KWX2" s="65"/>
      <c r="KWY2" s="65"/>
      <c r="KWZ2" s="65"/>
      <c r="KXA2" s="65"/>
      <c r="KXB2" s="65"/>
      <c r="KXC2" s="65"/>
      <c r="KXD2" s="65"/>
      <c r="KXE2" s="65"/>
      <c r="KXF2" s="65"/>
      <c r="KXG2" s="65"/>
      <c r="KXH2" s="65"/>
      <c r="KXI2" s="65"/>
      <c r="KXJ2" s="65"/>
      <c r="KXK2" s="65"/>
      <c r="KXL2" s="65"/>
      <c r="KXM2" s="65"/>
      <c r="KXN2" s="65"/>
      <c r="KXO2" s="65"/>
      <c r="KXP2" s="65"/>
      <c r="KXQ2" s="65"/>
      <c r="KXR2" s="65"/>
      <c r="KXS2" s="65"/>
      <c r="KXT2" s="65"/>
      <c r="KXU2" s="65"/>
      <c r="KXV2" s="65"/>
      <c r="KXW2" s="65"/>
      <c r="KXX2" s="65"/>
      <c r="KXY2" s="65"/>
      <c r="KXZ2" s="65"/>
      <c r="KYA2" s="65"/>
      <c r="KYB2" s="65"/>
      <c r="KYC2" s="65"/>
      <c r="KYD2" s="65"/>
      <c r="KYE2" s="65"/>
      <c r="KYF2" s="65"/>
      <c r="KYG2" s="65"/>
      <c r="KYH2" s="65"/>
      <c r="KYI2" s="65"/>
      <c r="KYJ2" s="65"/>
      <c r="KYK2" s="65"/>
      <c r="KYL2" s="65"/>
      <c r="KYM2" s="65"/>
      <c r="KYN2" s="65"/>
      <c r="KYO2" s="65"/>
      <c r="KYP2" s="65"/>
      <c r="KYQ2" s="65"/>
      <c r="KYR2" s="65"/>
      <c r="KYS2" s="65"/>
      <c r="KYT2" s="65"/>
      <c r="KYU2" s="65"/>
      <c r="KYV2" s="65"/>
      <c r="KYW2" s="65"/>
      <c r="KYX2" s="65"/>
      <c r="KYY2" s="65"/>
      <c r="KYZ2" s="65"/>
      <c r="KZA2" s="65"/>
      <c r="KZB2" s="65"/>
      <c r="KZC2" s="65"/>
      <c r="KZD2" s="65"/>
      <c r="KZE2" s="65"/>
      <c r="KZF2" s="65"/>
      <c r="KZG2" s="65"/>
      <c r="KZH2" s="65"/>
      <c r="KZI2" s="65"/>
      <c r="KZJ2" s="65"/>
      <c r="KZK2" s="65"/>
      <c r="KZL2" s="65"/>
      <c r="KZM2" s="65"/>
      <c r="KZN2" s="65"/>
      <c r="KZO2" s="65"/>
      <c r="KZP2" s="65"/>
      <c r="KZQ2" s="65"/>
      <c r="KZR2" s="65"/>
      <c r="KZS2" s="65"/>
      <c r="KZT2" s="65"/>
      <c r="KZU2" s="65"/>
      <c r="KZV2" s="65"/>
      <c r="KZW2" s="65"/>
      <c r="KZX2" s="65"/>
      <c r="KZY2" s="65"/>
      <c r="KZZ2" s="65"/>
      <c r="LAA2" s="65"/>
      <c r="LAB2" s="65"/>
      <c r="LAC2" s="65"/>
      <c r="LAD2" s="65"/>
      <c r="LAE2" s="65"/>
      <c r="LAF2" s="65"/>
      <c r="LAG2" s="65"/>
      <c r="LAH2" s="65"/>
      <c r="LAI2" s="65"/>
      <c r="LAJ2" s="65"/>
      <c r="LAK2" s="65"/>
      <c r="LAL2" s="65"/>
      <c r="LAM2" s="65"/>
      <c r="LAN2" s="65"/>
      <c r="LAO2" s="65"/>
      <c r="LAP2" s="65"/>
      <c r="LAQ2" s="65"/>
      <c r="LAR2" s="65"/>
      <c r="LAS2" s="65"/>
      <c r="LAT2" s="65"/>
      <c r="LAU2" s="65"/>
      <c r="LAV2" s="65"/>
      <c r="LAW2" s="65"/>
      <c r="LAX2" s="65"/>
      <c r="LAY2" s="65"/>
      <c r="LAZ2" s="65"/>
      <c r="LBA2" s="65"/>
      <c r="LBB2" s="65"/>
      <c r="LBC2" s="65"/>
      <c r="LBD2" s="65"/>
      <c r="LBE2" s="65"/>
      <c r="LBF2" s="65"/>
      <c r="LBG2" s="65"/>
      <c r="LBH2" s="65"/>
      <c r="LBI2" s="65"/>
      <c r="LBJ2" s="65"/>
      <c r="LBK2" s="65"/>
      <c r="LBL2" s="65"/>
      <c r="LBM2" s="65"/>
      <c r="LBN2" s="65"/>
      <c r="LBO2" s="65"/>
      <c r="LBP2" s="65"/>
      <c r="LBQ2" s="65"/>
      <c r="LBR2" s="65"/>
      <c r="LBS2" s="65"/>
      <c r="LBT2" s="65"/>
      <c r="LBU2" s="65"/>
      <c r="LBV2" s="65"/>
      <c r="LBW2" s="65"/>
      <c r="LBX2" s="65"/>
      <c r="LBY2" s="65"/>
      <c r="LBZ2" s="65"/>
      <c r="LCA2" s="65"/>
      <c r="LCB2" s="65"/>
      <c r="LCC2" s="65"/>
      <c r="LCD2" s="65"/>
      <c r="LCE2" s="65"/>
      <c r="LCF2" s="65"/>
      <c r="LCG2" s="65"/>
      <c r="LCH2" s="65"/>
      <c r="LCI2" s="65"/>
      <c r="LCJ2" s="65"/>
      <c r="LCK2" s="65"/>
      <c r="LCL2" s="65"/>
      <c r="LCM2" s="65"/>
      <c r="LCN2" s="65"/>
      <c r="LCO2" s="65"/>
      <c r="LCP2" s="65"/>
      <c r="LCQ2" s="65"/>
      <c r="LCR2" s="65"/>
      <c r="LCS2" s="65"/>
      <c r="LCT2" s="65"/>
      <c r="LCU2" s="65"/>
      <c r="LCV2" s="65"/>
      <c r="LCW2" s="65"/>
      <c r="LCX2" s="65"/>
      <c r="LCY2" s="65"/>
      <c r="LCZ2" s="65"/>
      <c r="LDA2" s="65"/>
      <c r="LDB2" s="65"/>
      <c r="LDC2" s="65"/>
      <c r="LDD2" s="65"/>
      <c r="LDE2" s="65"/>
      <c r="LDF2" s="65"/>
      <c r="LDG2" s="65"/>
      <c r="LDH2" s="65"/>
      <c r="LDI2" s="65"/>
      <c r="LDJ2" s="65"/>
      <c r="LDK2" s="65"/>
      <c r="LDL2" s="65"/>
      <c r="LDM2" s="65"/>
      <c r="LDN2" s="65"/>
      <c r="LDO2" s="65"/>
      <c r="LDP2" s="65"/>
      <c r="LDQ2" s="65"/>
      <c r="LDR2" s="65"/>
      <c r="LDS2" s="65"/>
      <c r="LDT2" s="65"/>
      <c r="LDU2" s="65"/>
      <c r="LDV2" s="65"/>
      <c r="LDW2" s="65"/>
      <c r="LDX2" s="65"/>
      <c r="LDY2" s="65"/>
      <c r="LDZ2" s="65"/>
      <c r="LEA2" s="65"/>
      <c r="LEB2" s="65"/>
      <c r="LEC2" s="65"/>
      <c r="LED2" s="65"/>
      <c r="LEE2" s="65"/>
      <c r="LEF2" s="65"/>
      <c r="LEG2" s="65"/>
      <c r="LEH2" s="65"/>
      <c r="LEI2" s="65"/>
      <c r="LEJ2" s="65"/>
      <c r="LEK2" s="65"/>
      <c r="LEL2" s="65"/>
      <c r="LEM2" s="65"/>
      <c r="LEN2" s="65"/>
      <c r="LEO2" s="65"/>
      <c r="LEP2" s="65"/>
      <c r="LEQ2" s="65"/>
      <c r="LER2" s="65"/>
      <c r="LES2" s="65"/>
      <c r="LET2" s="65"/>
      <c r="LEU2" s="65"/>
      <c r="LEV2" s="65"/>
      <c r="LEW2" s="65"/>
      <c r="LEX2" s="65"/>
      <c r="LEY2" s="65"/>
      <c r="LEZ2" s="65"/>
      <c r="LFA2" s="65"/>
      <c r="LFB2" s="65"/>
      <c r="LFC2" s="65"/>
      <c r="LFD2" s="65"/>
      <c r="LFE2" s="65"/>
      <c r="LFF2" s="65"/>
      <c r="LFG2" s="65"/>
      <c r="LFH2" s="65"/>
      <c r="LFI2" s="65"/>
      <c r="LFJ2" s="65"/>
      <c r="LFK2" s="65"/>
      <c r="LFL2" s="65"/>
      <c r="LFM2" s="65"/>
      <c r="LFN2" s="65"/>
      <c r="LFO2" s="65"/>
      <c r="LFP2" s="65"/>
      <c r="LFQ2" s="65"/>
      <c r="LFR2" s="65"/>
      <c r="LFS2" s="65"/>
      <c r="LFT2" s="65"/>
      <c r="LFU2" s="65"/>
      <c r="LFV2" s="65"/>
      <c r="LFW2" s="65"/>
      <c r="LFX2" s="65"/>
      <c r="LFY2" s="65"/>
      <c r="LFZ2" s="65"/>
      <c r="LGA2" s="65"/>
      <c r="LGB2" s="65"/>
      <c r="LGC2" s="65"/>
      <c r="LGD2" s="65"/>
      <c r="LGE2" s="65"/>
      <c r="LGF2" s="65"/>
      <c r="LGG2" s="65"/>
      <c r="LGH2" s="65"/>
      <c r="LGI2" s="65"/>
      <c r="LGJ2" s="65"/>
      <c r="LGK2" s="65"/>
      <c r="LGL2" s="65"/>
      <c r="LGM2" s="65"/>
      <c r="LGN2" s="65"/>
      <c r="LGO2" s="65"/>
      <c r="LGP2" s="65"/>
      <c r="LGQ2" s="65"/>
      <c r="LGR2" s="65"/>
      <c r="LGS2" s="65"/>
      <c r="LGT2" s="65"/>
      <c r="LGU2" s="65"/>
      <c r="LGV2" s="65"/>
      <c r="LGW2" s="65"/>
      <c r="LGX2" s="65"/>
      <c r="LGY2" s="65"/>
      <c r="LGZ2" s="65"/>
      <c r="LHA2" s="65"/>
      <c r="LHB2" s="65"/>
      <c r="LHC2" s="65"/>
      <c r="LHD2" s="65"/>
      <c r="LHE2" s="65"/>
      <c r="LHF2" s="65"/>
      <c r="LHG2" s="65"/>
      <c r="LHH2" s="65"/>
      <c r="LHI2" s="65"/>
      <c r="LHJ2" s="65"/>
      <c r="LHK2" s="65"/>
      <c r="LHL2" s="65"/>
      <c r="LHM2" s="65"/>
      <c r="LHN2" s="65"/>
      <c r="LHO2" s="65"/>
      <c r="LHP2" s="65"/>
      <c r="LHQ2" s="65"/>
      <c r="LHR2" s="65"/>
      <c r="LHS2" s="65"/>
      <c r="LHT2" s="65"/>
      <c r="LHU2" s="65"/>
      <c r="LHV2" s="65"/>
      <c r="LHW2" s="65"/>
      <c r="LHX2" s="65"/>
      <c r="LHY2" s="65"/>
      <c r="LHZ2" s="65"/>
      <c r="LIA2" s="65"/>
      <c r="LIB2" s="65"/>
      <c r="LIC2" s="65"/>
      <c r="LID2" s="65"/>
      <c r="LIE2" s="65"/>
      <c r="LIF2" s="65"/>
      <c r="LIG2" s="65"/>
      <c r="LIH2" s="65"/>
      <c r="LII2" s="65"/>
      <c r="LIJ2" s="65"/>
      <c r="LIK2" s="65"/>
      <c r="LIL2" s="65"/>
      <c r="LIM2" s="65"/>
      <c r="LIN2" s="65"/>
      <c r="LIO2" s="65"/>
      <c r="LIP2" s="65"/>
      <c r="LIQ2" s="65"/>
      <c r="LIR2" s="65"/>
      <c r="LIS2" s="65"/>
      <c r="LIT2" s="65"/>
      <c r="LIU2" s="65"/>
      <c r="LIV2" s="65"/>
      <c r="LIW2" s="65"/>
      <c r="LIX2" s="65"/>
      <c r="LIY2" s="65"/>
      <c r="LIZ2" s="65"/>
      <c r="LJA2" s="65"/>
      <c r="LJB2" s="65"/>
      <c r="LJC2" s="65"/>
      <c r="LJD2" s="65"/>
      <c r="LJE2" s="65"/>
      <c r="LJF2" s="65"/>
      <c r="LJG2" s="65"/>
      <c r="LJH2" s="65"/>
      <c r="LJI2" s="65"/>
      <c r="LJJ2" s="65"/>
      <c r="LJK2" s="65"/>
      <c r="LJL2" s="65"/>
      <c r="LJM2" s="65"/>
      <c r="LJN2" s="65"/>
      <c r="LJO2" s="65"/>
      <c r="LJP2" s="65"/>
      <c r="LJQ2" s="65"/>
      <c r="LJR2" s="65"/>
      <c r="LJS2" s="65"/>
      <c r="LJT2" s="65"/>
      <c r="LJU2" s="65"/>
      <c r="LJV2" s="65"/>
      <c r="LJW2" s="65"/>
      <c r="LJX2" s="65"/>
      <c r="LJY2" s="65"/>
      <c r="LJZ2" s="65"/>
      <c r="LKA2" s="65"/>
      <c r="LKB2" s="65"/>
      <c r="LKC2" s="65"/>
      <c r="LKD2" s="65"/>
      <c r="LKE2" s="65"/>
      <c r="LKF2" s="65"/>
      <c r="LKG2" s="65"/>
      <c r="LKH2" s="65"/>
      <c r="LKI2" s="65"/>
      <c r="LKJ2" s="65"/>
      <c r="LKK2" s="65"/>
      <c r="LKL2" s="65"/>
      <c r="LKM2" s="65"/>
      <c r="LKN2" s="65"/>
      <c r="LKO2" s="65"/>
      <c r="LKP2" s="65"/>
      <c r="LKQ2" s="65"/>
      <c r="LKR2" s="65"/>
      <c r="LKS2" s="65"/>
      <c r="LKT2" s="65"/>
      <c r="LKU2" s="65"/>
      <c r="LKV2" s="65"/>
      <c r="LKW2" s="65"/>
      <c r="LKX2" s="65"/>
      <c r="LKY2" s="65"/>
      <c r="LKZ2" s="65"/>
      <c r="LLA2" s="65"/>
      <c r="LLB2" s="65"/>
      <c r="LLC2" s="65"/>
      <c r="LLD2" s="65"/>
      <c r="LLE2" s="65"/>
      <c r="LLF2" s="65"/>
      <c r="LLG2" s="65"/>
      <c r="LLH2" s="65"/>
      <c r="LLI2" s="65"/>
      <c r="LLJ2" s="65"/>
      <c r="LLK2" s="65"/>
      <c r="LLL2" s="65"/>
      <c r="LLM2" s="65"/>
      <c r="LLN2" s="65"/>
      <c r="LLO2" s="65"/>
      <c r="LLP2" s="65"/>
      <c r="LLQ2" s="65"/>
      <c r="LLR2" s="65"/>
      <c r="LLS2" s="65"/>
      <c r="LLT2" s="65"/>
      <c r="LLU2" s="65"/>
      <c r="LLV2" s="65"/>
      <c r="LLW2" s="65"/>
      <c r="LLX2" s="65"/>
      <c r="LLY2" s="65"/>
      <c r="LLZ2" s="65"/>
      <c r="LMA2" s="65"/>
      <c r="LMB2" s="65"/>
      <c r="LMC2" s="65"/>
      <c r="LMD2" s="65"/>
      <c r="LME2" s="65"/>
      <c r="LMF2" s="65"/>
      <c r="LMG2" s="65"/>
      <c r="LMH2" s="65"/>
      <c r="LMI2" s="65"/>
      <c r="LMJ2" s="65"/>
      <c r="LMK2" s="65"/>
      <c r="LML2" s="65"/>
      <c r="LMM2" s="65"/>
      <c r="LMN2" s="65"/>
      <c r="LMO2" s="65"/>
      <c r="LMP2" s="65"/>
      <c r="LMQ2" s="65"/>
      <c r="LMR2" s="65"/>
      <c r="LMS2" s="65"/>
      <c r="LMT2" s="65"/>
      <c r="LMU2" s="65"/>
      <c r="LMV2" s="65"/>
      <c r="LMW2" s="65"/>
      <c r="LMX2" s="65"/>
      <c r="LMY2" s="65"/>
      <c r="LMZ2" s="65"/>
      <c r="LNA2" s="65"/>
      <c r="LNB2" s="65"/>
      <c r="LNC2" s="65"/>
      <c r="LND2" s="65"/>
      <c r="LNE2" s="65"/>
      <c r="LNF2" s="65"/>
      <c r="LNG2" s="65"/>
      <c r="LNH2" s="65"/>
      <c r="LNI2" s="65"/>
      <c r="LNJ2" s="65"/>
      <c r="LNK2" s="65"/>
      <c r="LNL2" s="65"/>
      <c r="LNM2" s="65"/>
      <c r="LNN2" s="65"/>
      <c r="LNO2" s="65"/>
      <c r="LNP2" s="65"/>
      <c r="LNQ2" s="65"/>
      <c r="LNR2" s="65"/>
      <c r="LNS2" s="65"/>
      <c r="LNT2" s="65"/>
      <c r="LNU2" s="65"/>
      <c r="LNV2" s="65"/>
      <c r="LNW2" s="65"/>
      <c r="LNX2" s="65"/>
      <c r="LNY2" s="65"/>
      <c r="LNZ2" s="65"/>
      <c r="LOA2" s="65"/>
      <c r="LOB2" s="65"/>
      <c r="LOC2" s="65"/>
      <c r="LOD2" s="65"/>
      <c r="LOE2" s="65"/>
      <c r="LOF2" s="65"/>
      <c r="LOG2" s="65"/>
      <c r="LOH2" s="65"/>
      <c r="LOI2" s="65"/>
      <c r="LOJ2" s="65"/>
      <c r="LOK2" s="65"/>
      <c r="LOL2" s="65"/>
      <c r="LOM2" s="65"/>
      <c r="LON2" s="65"/>
      <c r="LOO2" s="65"/>
      <c r="LOP2" s="65"/>
      <c r="LOQ2" s="65"/>
      <c r="LOR2" s="65"/>
      <c r="LOS2" s="65"/>
      <c r="LOT2" s="65"/>
      <c r="LOU2" s="65"/>
      <c r="LOV2" s="65"/>
      <c r="LOW2" s="65"/>
      <c r="LOX2" s="65"/>
      <c r="LOY2" s="65"/>
      <c r="LOZ2" s="65"/>
      <c r="LPA2" s="65"/>
      <c r="LPB2" s="65"/>
      <c r="LPC2" s="65"/>
      <c r="LPD2" s="65"/>
      <c r="LPE2" s="65"/>
      <c r="LPF2" s="65"/>
      <c r="LPG2" s="65"/>
      <c r="LPH2" s="65"/>
      <c r="LPI2" s="65"/>
      <c r="LPJ2" s="65"/>
      <c r="LPK2" s="65"/>
      <c r="LPL2" s="65"/>
      <c r="LPM2" s="65"/>
      <c r="LPN2" s="65"/>
      <c r="LPO2" s="65"/>
      <c r="LPP2" s="65"/>
      <c r="LPQ2" s="65"/>
      <c r="LPR2" s="65"/>
      <c r="LPS2" s="65"/>
      <c r="LPT2" s="65"/>
      <c r="LPU2" s="65"/>
      <c r="LPV2" s="65"/>
      <c r="LPW2" s="65"/>
      <c r="LPX2" s="65"/>
      <c r="LPY2" s="65"/>
      <c r="LPZ2" s="65"/>
      <c r="LQA2" s="65"/>
      <c r="LQB2" s="65"/>
      <c r="LQC2" s="65"/>
      <c r="LQD2" s="65"/>
      <c r="LQE2" s="65"/>
      <c r="LQF2" s="65"/>
      <c r="LQG2" s="65"/>
      <c r="LQH2" s="65"/>
      <c r="LQI2" s="65"/>
      <c r="LQJ2" s="65"/>
      <c r="LQK2" s="65"/>
      <c r="LQL2" s="65"/>
      <c r="LQM2" s="65"/>
      <c r="LQN2" s="65"/>
      <c r="LQO2" s="65"/>
      <c r="LQP2" s="65"/>
      <c r="LQQ2" s="65"/>
      <c r="LQR2" s="65"/>
      <c r="LQS2" s="65"/>
      <c r="LQT2" s="65"/>
      <c r="LQU2" s="65"/>
      <c r="LQV2" s="65"/>
      <c r="LQW2" s="65"/>
      <c r="LQX2" s="65"/>
      <c r="LQY2" s="65"/>
      <c r="LQZ2" s="65"/>
      <c r="LRA2" s="65"/>
      <c r="LRB2" s="65"/>
      <c r="LRC2" s="65"/>
      <c r="LRD2" s="65"/>
      <c r="LRE2" s="65"/>
      <c r="LRF2" s="65"/>
      <c r="LRG2" s="65"/>
      <c r="LRH2" s="65"/>
      <c r="LRI2" s="65"/>
      <c r="LRJ2" s="65"/>
      <c r="LRK2" s="65"/>
      <c r="LRL2" s="65"/>
      <c r="LRM2" s="65"/>
      <c r="LRN2" s="65"/>
      <c r="LRO2" s="65"/>
      <c r="LRP2" s="65"/>
      <c r="LRQ2" s="65"/>
      <c r="LRR2" s="65"/>
      <c r="LRS2" s="65"/>
      <c r="LRT2" s="65"/>
      <c r="LRU2" s="65"/>
      <c r="LRV2" s="65"/>
      <c r="LRW2" s="65"/>
      <c r="LRX2" s="65"/>
      <c r="LRY2" s="65"/>
      <c r="LRZ2" s="65"/>
      <c r="LSA2" s="65"/>
      <c r="LSB2" s="65"/>
      <c r="LSC2" s="65"/>
      <c r="LSD2" s="65"/>
      <c r="LSE2" s="65"/>
      <c r="LSF2" s="65"/>
      <c r="LSG2" s="65"/>
      <c r="LSH2" s="65"/>
      <c r="LSI2" s="65"/>
      <c r="LSJ2" s="65"/>
      <c r="LSK2" s="65"/>
      <c r="LSL2" s="65"/>
      <c r="LSM2" s="65"/>
      <c r="LSN2" s="65"/>
      <c r="LSO2" s="65"/>
      <c r="LSP2" s="65"/>
      <c r="LSQ2" s="65"/>
      <c r="LSR2" s="65"/>
      <c r="LSS2" s="65"/>
      <c r="LST2" s="65"/>
      <c r="LSU2" s="65"/>
      <c r="LSV2" s="65"/>
      <c r="LSW2" s="65"/>
      <c r="LSX2" s="65"/>
      <c r="LSY2" s="65"/>
      <c r="LSZ2" s="65"/>
      <c r="LTA2" s="65"/>
      <c r="LTB2" s="65"/>
      <c r="LTC2" s="65"/>
      <c r="LTD2" s="65"/>
      <c r="LTE2" s="65"/>
      <c r="LTF2" s="65"/>
      <c r="LTG2" s="65"/>
      <c r="LTH2" s="65"/>
      <c r="LTI2" s="65"/>
      <c r="LTJ2" s="65"/>
      <c r="LTK2" s="65"/>
      <c r="LTL2" s="65"/>
      <c r="LTM2" s="65"/>
      <c r="LTN2" s="65"/>
      <c r="LTO2" s="65"/>
      <c r="LTP2" s="65"/>
      <c r="LTQ2" s="65"/>
      <c r="LTR2" s="65"/>
      <c r="LTS2" s="65"/>
      <c r="LTT2" s="65"/>
      <c r="LTU2" s="65"/>
      <c r="LTV2" s="65"/>
      <c r="LTW2" s="65"/>
      <c r="LTX2" s="65"/>
      <c r="LTY2" s="65"/>
      <c r="LTZ2" s="65"/>
      <c r="LUA2" s="65"/>
      <c r="LUB2" s="65"/>
      <c r="LUC2" s="65"/>
      <c r="LUD2" s="65"/>
      <c r="LUE2" s="65"/>
      <c r="LUF2" s="65"/>
      <c r="LUG2" s="65"/>
      <c r="LUH2" s="65"/>
      <c r="LUI2" s="65"/>
      <c r="LUJ2" s="65"/>
      <c r="LUK2" s="65"/>
      <c r="LUL2" s="65"/>
      <c r="LUM2" s="65"/>
      <c r="LUN2" s="65"/>
      <c r="LUO2" s="65"/>
      <c r="LUP2" s="65"/>
      <c r="LUQ2" s="65"/>
      <c r="LUR2" s="65"/>
      <c r="LUS2" s="65"/>
      <c r="LUT2" s="65"/>
      <c r="LUU2" s="65"/>
      <c r="LUV2" s="65"/>
      <c r="LUW2" s="65"/>
      <c r="LUX2" s="65"/>
      <c r="LUY2" s="65"/>
      <c r="LUZ2" s="65"/>
      <c r="LVA2" s="65"/>
      <c r="LVB2" s="65"/>
      <c r="LVC2" s="65"/>
      <c r="LVD2" s="65"/>
      <c r="LVE2" s="65"/>
      <c r="LVF2" s="65"/>
      <c r="LVG2" s="65"/>
      <c r="LVH2" s="65"/>
      <c r="LVI2" s="65"/>
      <c r="LVJ2" s="65"/>
      <c r="LVK2" s="65"/>
      <c r="LVL2" s="65"/>
      <c r="LVM2" s="65"/>
      <c r="LVN2" s="65"/>
      <c r="LVO2" s="65"/>
      <c r="LVP2" s="65"/>
      <c r="LVQ2" s="65"/>
      <c r="LVR2" s="65"/>
      <c r="LVS2" s="65"/>
      <c r="LVT2" s="65"/>
      <c r="LVU2" s="65"/>
      <c r="LVV2" s="65"/>
      <c r="LVW2" s="65"/>
      <c r="LVX2" s="65"/>
      <c r="LVY2" s="65"/>
      <c r="LVZ2" s="65"/>
      <c r="LWA2" s="65"/>
      <c r="LWB2" s="65"/>
      <c r="LWC2" s="65"/>
      <c r="LWD2" s="65"/>
      <c r="LWE2" s="65"/>
      <c r="LWF2" s="65"/>
      <c r="LWG2" s="65"/>
      <c r="LWH2" s="65"/>
      <c r="LWI2" s="65"/>
      <c r="LWJ2" s="65"/>
      <c r="LWK2" s="65"/>
      <c r="LWL2" s="65"/>
      <c r="LWM2" s="65"/>
      <c r="LWN2" s="65"/>
      <c r="LWO2" s="65"/>
      <c r="LWP2" s="65"/>
      <c r="LWQ2" s="65"/>
      <c r="LWR2" s="65"/>
      <c r="LWS2" s="65"/>
      <c r="LWT2" s="65"/>
      <c r="LWU2" s="65"/>
      <c r="LWV2" s="65"/>
      <c r="LWW2" s="65"/>
      <c r="LWX2" s="65"/>
      <c r="LWY2" s="65"/>
      <c r="LWZ2" s="65"/>
      <c r="LXA2" s="65"/>
      <c r="LXB2" s="65"/>
      <c r="LXC2" s="65"/>
      <c r="LXD2" s="65"/>
      <c r="LXE2" s="65"/>
      <c r="LXF2" s="65"/>
      <c r="LXG2" s="65"/>
      <c r="LXH2" s="65"/>
      <c r="LXI2" s="65"/>
      <c r="LXJ2" s="65"/>
      <c r="LXK2" s="65"/>
      <c r="LXL2" s="65"/>
      <c r="LXM2" s="65"/>
      <c r="LXN2" s="65"/>
      <c r="LXO2" s="65"/>
      <c r="LXP2" s="65"/>
      <c r="LXQ2" s="65"/>
      <c r="LXR2" s="65"/>
      <c r="LXS2" s="65"/>
      <c r="LXT2" s="65"/>
      <c r="LXU2" s="65"/>
      <c r="LXV2" s="65"/>
      <c r="LXW2" s="65"/>
      <c r="LXX2" s="65"/>
      <c r="LXY2" s="65"/>
      <c r="LXZ2" s="65"/>
      <c r="LYA2" s="65"/>
      <c r="LYB2" s="65"/>
      <c r="LYC2" s="65"/>
      <c r="LYD2" s="65"/>
      <c r="LYE2" s="65"/>
      <c r="LYF2" s="65"/>
      <c r="LYG2" s="65"/>
      <c r="LYH2" s="65"/>
      <c r="LYI2" s="65"/>
      <c r="LYJ2" s="65"/>
      <c r="LYK2" s="65"/>
      <c r="LYL2" s="65"/>
      <c r="LYM2" s="65"/>
      <c r="LYN2" s="65"/>
      <c r="LYO2" s="65"/>
      <c r="LYP2" s="65"/>
      <c r="LYQ2" s="65"/>
      <c r="LYR2" s="65"/>
      <c r="LYS2" s="65"/>
      <c r="LYT2" s="65"/>
      <c r="LYU2" s="65"/>
      <c r="LYV2" s="65"/>
      <c r="LYW2" s="65"/>
      <c r="LYX2" s="65"/>
      <c r="LYY2" s="65"/>
      <c r="LYZ2" s="65"/>
      <c r="LZA2" s="65"/>
      <c r="LZB2" s="65"/>
      <c r="LZC2" s="65"/>
      <c r="LZD2" s="65"/>
      <c r="LZE2" s="65"/>
      <c r="LZF2" s="65"/>
      <c r="LZG2" s="65"/>
      <c r="LZH2" s="65"/>
      <c r="LZI2" s="65"/>
      <c r="LZJ2" s="65"/>
      <c r="LZK2" s="65"/>
      <c r="LZL2" s="65"/>
      <c r="LZM2" s="65"/>
      <c r="LZN2" s="65"/>
      <c r="LZO2" s="65"/>
      <c r="LZP2" s="65"/>
      <c r="LZQ2" s="65"/>
      <c r="LZR2" s="65"/>
      <c r="LZS2" s="65"/>
      <c r="LZT2" s="65"/>
      <c r="LZU2" s="65"/>
      <c r="LZV2" s="65"/>
      <c r="LZW2" s="65"/>
      <c r="LZX2" s="65"/>
      <c r="LZY2" s="65"/>
      <c r="LZZ2" s="65"/>
      <c r="MAA2" s="65"/>
      <c r="MAB2" s="65"/>
      <c r="MAC2" s="65"/>
      <c r="MAD2" s="65"/>
      <c r="MAE2" s="65"/>
      <c r="MAF2" s="65"/>
      <c r="MAG2" s="65"/>
      <c r="MAH2" s="65"/>
      <c r="MAI2" s="65"/>
      <c r="MAJ2" s="65"/>
      <c r="MAK2" s="65"/>
      <c r="MAL2" s="65"/>
      <c r="MAM2" s="65"/>
      <c r="MAN2" s="65"/>
      <c r="MAO2" s="65"/>
      <c r="MAP2" s="65"/>
      <c r="MAQ2" s="65"/>
      <c r="MAR2" s="65"/>
      <c r="MAS2" s="65"/>
      <c r="MAT2" s="65"/>
      <c r="MAU2" s="65"/>
      <c r="MAV2" s="65"/>
      <c r="MAW2" s="65"/>
      <c r="MAX2" s="65"/>
      <c r="MAY2" s="65"/>
      <c r="MAZ2" s="65"/>
      <c r="MBA2" s="65"/>
      <c r="MBB2" s="65"/>
      <c r="MBC2" s="65"/>
      <c r="MBD2" s="65"/>
      <c r="MBE2" s="65"/>
      <c r="MBF2" s="65"/>
      <c r="MBG2" s="65"/>
      <c r="MBH2" s="65"/>
      <c r="MBI2" s="65"/>
      <c r="MBJ2" s="65"/>
      <c r="MBK2" s="65"/>
      <c r="MBL2" s="65"/>
      <c r="MBM2" s="65"/>
      <c r="MBN2" s="65"/>
      <c r="MBO2" s="65"/>
      <c r="MBP2" s="65"/>
      <c r="MBQ2" s="65"/>
      <c r="MBR2" s="65"/>
      <c r="MBS2" s="65"/>
      <c r="MBT2" s="65"/>
      <c r="MBU2" s="65"/>
      <c r="MBV2" s="65"/>
      <c r="MBW2" s="65"/>
      <c r="MBX2" s="65"/>
      <c r="MBY2" s="65"/>
      <c r="MBZ2" s="65"/>
      <c r="MCA2" s="65"/>
      <c r="MCB2" s="65"/>
      <c r="MCC2" s="65"/>
      <c r="MCD2" s="65"/>
      <c r="MCE2" s="65"/>
      <c r="MCF2" s="65"/>
      <c r="MCG2" s="65"/>
      <c r="MCH2" s="65"/>
      <c r="MCI2" s="65"/>
      <c r="MCJ2" s="65"/>
      <c r="MCK2" s="65"/>
      <c r="MCL2" s="65"/>
      <c r="MCM2" s="65"/>
      <c r="MCN2" s="65"/>
      <c r="MCO2" s="65"/>
      <c r="MCP2" s="65"/>
      <c r="MCQ2" s="65"/>
      <c r="MCR2" s="65"/>
      <c r="MCS2" s="65"/>
      <c r="MCT2" s="65"/>
      <c r="MCU2" s="65"/>
      <c r="MCV2" s="65"/>
      <c r="MCW2" s="65"/>
      <c r="MCX2" s="65"/>
      <c r="MCY2" s="65"/>
      <c r="MCZ2" s="65"/>
      <c r="MDA2" s="65"/>
      <c r="MDB2" s="65"/>
      <c r="MDC2" s="65"/>
      <c r="MDD2" s="65"/>
      <c r="MDE2" s="65"/>
      <c r="MDF2" s="65"/>
      <c r="MDG2" s="65"/>
      <c r="MDH2" s="65"/>
      <c r="MDI2" s="65"/>
      <c r="MDJ2" s="65"/>
      <c r="MDK2" s="65"/>
      <c r="MDL2" s="65"/>
      <c r="MDM2" s="65"/>
      <c r="MDN2" s="65"/>
      <c r="MDO2" s="65"/>
      <c r="MDP2" s="65"/>
      <c r="MDQ2" s="65"/>
      <c r="MDR2" s="65"/>
      <c r="MDS2" s="65"/>
      <c r="MDT2" s="65"/>
      <c r="MDU2" s="65"/>
      <c r="MDV2" s="65"/>
      <c r="MDW2" s="65"/>
      <c r="MDX2" s="65"/>
      <c r="MDY2" s="65"/>
      <c r="MDZ2" s="65"/>
      <c r="MEA2" s="65"/>
      <c r="MEB2" s="65"/>
      <c r="MEC2" s="65"/>
      <c r="MED2" s="65"/>
      <c r="MEE2" s="65"/>
      <c r="MEF2" s="65"/>
      <c r="MEG2" s="65"/>
      <c r="MEH2" s="65"/>
      <c r="MEI2" s="65"/>
      <c r="MEJ2" s="65"/>
      <c r="MEK2" s="65"/>
      <c r="MEL2" s="65"/>
      <c r="MEM2" s="65"/>
      <c r="MEN2" s="65"/>
      <c r="MEO2" s="65"/>
      <c r="MEP2" s="65"/>
      <c r="MEQ2" s="65"/>
      <c r="MER2" s="65"/>
      <c r="MES2" s="65"/>
      <c r="MET2" s="65"/>
      <c r="MEU2" s="65"/>
      <c r="MEV2" s="65"/>
      <c r="MEW2" s="65"/>
      <c r="MEX2" s="65"/>
      <c r="MEY2" s="65"/>
      <c r="MEZ2" s="65"/>
      <c r="MFA2" s="65"/>
      <c r="MFB2" s="65"/>
      <c r="MFC2" s="65"/>
      <c r="MFD2" s="65"/>
      <c r="MFE2" s="65"/>
      <c r="MFF2" s="65"/>
      <c r="MFG2" s="65"/>
      <c r="MFH2" s="65"/>
      <c r="MFI2" s="65"/>
      <c r="MFJ2" s="65"/>
      <c r="MFK2" s="65"/>
      <c r="MFL2" s="65"/>
      <c r="MFM2" s="65"/>
      <c r="MFN2" s="65"/>
      <c r="MFO2" s="65"/>
      <c r="MFP2" s="65"/>
      <c r="MFQ2" s="65"/>
      <c r="MFR2" s="65"/>
      <c r="MFS2" s="65"/>
      <c r="MFT2" s="65"/>
      <c r="MFU2" s="65"/>
      <c r="MFV2" s="65"/>
      <c r="MFW2" s="65"/>
      <c r="MFX2" s="65"/>
      <c r="MFY2" s="65"/>
      <c r="MFZ2" s="65"/>
      <c r="MGA2" s="65"/>
      <c r="MGB2" s="65"/>
      <c r="MGC2" s="65"/>
      <c r="MGD2" s="65"/>
      <c r="MGE2" s="65"/>
      <c r="MGF2" s="65"/>
      <c r="MGG2" s="65"/>
      <c r="MGH2" s="65"/>
      <c r="MGI2" s="65"/>
      <c r="MGJ2" s="65"/>
      <c r="MGK2" s="65"/>
      <c r="MGL2" s="65"/>
      <c r="MGM2" s="65"/>
      <c r="MGN2" s="65"/>
      <c r="MGO2" s="65"/>
      <c r="MGP2" s="65"/>
      <c r="MGQ2" s="65"/>
      <c r="MGR2" s="65"/>
      <c r="MGS2" s="65"/>
      <c r="MGT2" s="65"/>
      <c r="MGU2" s="65"/>
      <c r="MGV2" s="65"/>
      <c r="MGW2" s="65"/>
      <c r="MGX2" s="65"/>
      <c r="MGY2" s="65"/>
      <c r="MGZ2" s="65"/>
      <c r="MHA2" s="65"/>
      <c r="MHB2" s="65"/>
      <c r="MHC2" s="65"/>
      <c r="MHD2" s="65"/>
      <c r="MHE2" s="65"/>
      <c r="MHF2" s="65"/>
      <c r="MHG2" s="65"/>
      <c r="MHH2" s="65"/>
      <c r="MHI2" s="65"/>
      <c r="MHJ2" s="65"/>
      <c r="MHK2" s="65"/>
      <c r="MHL2" s="65"/>
      <c r="MHM2" s="65"/>
      <c r="MHN2" s="65"/>
      <c r="MHO2" s="65"/>
      <c r="MHP2" s="65"/>
      <c r="MHQ2" s="65"/>
      <c r="MHR2" s="65"/>
      <c r="MHS2" s="65"/>
      <c r="MHT2" s="65"/>
      <c r="MHU2" s="65"/>
      <c r="MHV2" s="65"/>
      <c r="MHW2" s="65"/>
      <c r="MHX2" s="65"/>
      <c r="MHY2" s="65"/>
      <c r="MHZ2" s="65"/>
      <c r="MIA2" s="65"/>
      <c r="MIB2" s="65"/>
      <c r="MIC2" s="65"/>
      <c r="MID2" s="65"/>
      <c r="MIE2" s="65"/>
      <c r="MIF2" s="65"/>
      <c r="MIG2" s="65"/>
      <c r="MIH2" s="65"/>
      <c r="MII2" s="65"/>
      <c r="MIJ2" s="65"/>
      <c r="MIK2" s="65"/>
      <c r="MIL2" s="65"/>
      <c r="MIM2" s="65"/>
      <c r="MIN2" s="65"/>
      <c r="MIO2" s="65"/>
      <c r="MIP2" s="65"/>
      <c r="MIQ2" s="65"/>
      <c r="MIR2" s="65"/>
      <c r="MIS2" s="65"/>
      <c r="MIT2" s="65"/>
      <c r="MIU2" s="65"/>
      <c r="MIV2" s="65"/>
      <c r="MIW2" s="65"/>
      <c r="MIX2" s="65"/>
      <c r="MIY2" s="65"/>
      <c r="MIZ2" s="65"/>
      <c r="MJA2" s="65"/>
      <c r="MJB2" s="65"/>
      <c r="MJC2" s="65"/>
      <c r="MJD2" s="65"/>
      <c r="MJE2" s="65"/>
      <c r="MJF2" s="65"/>
      <c r="MJG2" s="65"/>
      <c r="MJH2" s="65"/>
      <c r="MJI2" s="65"/>
      <c r="MJJ2" s="65"/>
      <c r="MJK2" s="65"/>
      <c r="MJL2" s="65"/>
      <c r="MJM2" s="65"/>
      <c r="MJN2" s="65"/>
      <c r="MJO2" s="65"/>
      <c r="MJP2" s="65"/>
      <c r="MJQ2" s="65"/>
      <c r="MJR2" s="65"/>
      <c r="MJS2" s="65"/>
      <c r="MJT2" s="65"/>
      <c r="MJU2" s="65"/>
      <c r="MJV2" s="65"/>
      <c r="MJW2" s="65"/>
      <c r="MJX2" s="65"/>
      <c r="MJY2" s="65"/>
      <c r="MJZ2" s="65"/>
      <c r="MKA2" s="65"/>
      <c r="MKB2" s="65"/>
      <c r="MKC2" s="65"/>
      <c r="MKD2" s="65"/>
      <c r="MKE2" s="65"/>
      <c r="MKF2" s="65"/>
      <c r="MKG2" s="65"/>
      <c r="MKH2" s="65"/>
      <c r="MKI2" s="65"/>
      <c r="MKJ2" s="65"/>
      <c r="MKK2" s="65"/>
      <c r="MKL2" s="65"/>
      <c r="MKM2" s="65"/>
      <c r="MKN2" s="65"/>
      <c r="MKO2" s="65"/>
      <c r="MKP2" s="65"/>
      <c r="MKQ2" s="65"/>
      <c r="MKR2" s="65"/>
      <c r="MKS2" s="65"/>
      <c r="MKT2" s="65"/>
      <c r="MKU2" s="65"/>
      <c r="MKV2" s="65"/>
      <c r="MKW2" s="65"/>
      <c r="MKX2" s="65"/>
      <c r="MKY2" s="65"/>
      <c r="MKZ2" s="65"/>
      <c r="MLA2" s="65"/>
      <c r="MLB2" s="65"/>
      <c r="MLC2" s="65"/>
      <c r="MLD2" s="65"/>
      <c r="MLE2" s="65"/>
      <c r="MLF2" s="65"/>
      <c r="MLG2" s="65"/>
      <c r="MLH2" s="65"/>
      <c r="MLI2" s="65"/>
      <c r="MLJ2" s="65"/>
      <c r="MLK2" s="65"/>
      <c r="MLL2" s="65"/>
      <c r="MLM2" s="65"/>
      <c r="MLN2" s="65"/>
      <c r="MLO2" s="65"/>
      <c r="MLP2" s="65"/>
      <c r="MLQ2" s="65"/>
      <c r="MLR2" s="65"/>
      <c r="MLS2" s="65"/>
      <c r="MLT2" s="65"/>
      <c r="MLU2" s="65"/>
      <c r="MLV2" s="65"/>
      <c r="MLW2" s="65"/>
      <c r="MLX2" s="65"/>
      <c r="MLY2" s="65"/>
      <c r="MLZ2" s="65"/>
      <c r="MMA2" s="65"/>
      <c r="MMB2" s="65"/>
      <c r="MMC2" s="65"/>
      <c r="MMD2" s="65"/>
      <c r="MME2" s="65"/>
      <c r="MMF2" s="65"/>
      <c r="MMG2" s="65"/>
      <c r="MMH2" s="65"/>
      <c r="MMI2" s="65"/>
      <c r="MMJ2" s="65"/>
      <c r="MMK2" s="65"/>
      <c r="MML2" s="65"/>
      <c r="MMM2" s="65"/>
      <c r="MMN2" s="65"/>
      <c r="MMO2" s="65"/>
      <c r="MMP2" s="65"/>
      <c r="MMQ2" s="65"/>
      <c r="MMR2" s="65"/>
      <c r="MMS2" s="65"/>
      <c r="MMT2" s="65"/>
      <c r="MMU2" s="65"/>
      <c r="MMV2" s="65"/>
      <c r="MMW2" s="65"/>
      <c r="MMX2" s="65"/>
      <c r="MMY2" s="65"/>
      <c r="MMZ2" s="65"/>
      <c r="MNA2" s="65"/>
      <c r="MNB2" s="65"/>
      <c r="MNC2" s="65"/>
      <c r="MND2" s="65"/>
      <c r="MNE2" s="65"/>
      <c r="MNF2" s="65"/>
      <c r="MNG2" s="65"/>
      <c r="MNH2" s="65"/>
      <c r="MNI2" s="65"/>
      <c r="MNJ2" s="65"/>
      <c r="MNK2" s="65"/>
      <c r="MNL2" s="65"/>
      <c r="MNM2" s="65"/>
      <c r="MNN2" s="65"/>
      <c r="MNO2" s="65"/>
      <c r="MNP2" s="65"/>
      <c r="MNQ2" s="65"/>
      <c r="MNR2" s="65"/>
      <c r="MNS2" s="65"/>
      <c r="MNT2" s="65"/>
      <c r="MNU2" s="65"/>
      <c r="MNV2" s="65"/>
      <c r="MNW2" s="65"/>
      <c r="MNX2" s="65"/>
      <c r="MNY2" s="65"/>
      <c r="MNZ2" s="65"/>
      <c r="MOA2" s="65"/>
      <c r="MOB2" s="65"/>
      <c r="MOC2" s="65"/>
      <c r="MOD2" s="65"/>
      <c r="MOE2" s="65"/>
      <c r="MOF2" s="65"/>
      <c r="MOG2" s="65"/>
      <c r="MOH2" s="65"/>
      <c r="MOI2" s="65"/>
      <c r="MOJ2" s="65"/>
      <c r="MOK2" s="65"/>
      <c r="MOL2" s="65"/>
      <c r="MOM2" s="65"/>
      <c r="MON2" s="65"/>
      <c r="MOO2" s="65"/>
      <c r="MOP2" s="65"/>
      <c r="MOQ2" s="65"/>
      <c r="MOR2" s="65"/>
      <c r="MOS2" s="65"/>
      <c r="MOT2" s="65"/>
      <c r="MOU2" s="65"/>
      <c r="MOV2" s="65"/>
      <c r="MOW2" s="65"/>
      <c r="MOX2" s="65"/>
      <c r="MOY2" s="65"/>
      <c r="MOZ2" s="65"/>
      <c r="MPA2" s="65"/>
      <c r="MPB2" s="65"/>
      <c r="MPC2" s="65"/>
      <c r="MPD2" s="65"/>
      <c r="MPE2" s="65"/>
      <c r="MPF2" s="65"/>
      <c r="MPG2" s="65"/>
      <c r="MPH2" s="65"/>
      <c r="MPI2" s="65"/>
      <c r="MPJ2" s="65"/>
      <c r="MPK2" s="65"/>
      <c r="MPL2" s="65"/>
      <c r="MPM2" s="65"/>
      <c r="MPN2" s="65"/>
      <c r="MPO2" s="65"/>
      <c r="MPP2" s="65"/>
      <c r="MPQ2" s="65"/>
      <c r="MPR2" s="65"/>
      <c r="MPS2" s="65"/>
      <c r="MPT2" s="65"/>
      <c r="MPU2" s="65"/>
      <c r="MPV2" s="65"/>
      <c r="MPW2" s="65"/>
      <c r="MPX2" s="65"/>
      <c r="MPY2" s="65"/>
      <c r="MPZ2" s="65"/>
      <c r="MQA2" s="65"/>
      <c r="MQB2" s="65"/>
      <c r="MQC2" s="65"/>
      <c r="MQD2" s="65"/>
      <c r="MQE2" s="65"/>
      <c r="MQF2" s="65"/>
      <c r="MQG2" s="65"/>
      <c r="MQH2" s="65"/>
      <c r="MQI2" s="65"/>
      <c r="MQJ2" s="65"/>
      <c r="MQK2" s="65"/>
      <c r="MQL2" s="65"/>
      <c r="MQM2" s="65"/>
      <c r="MQN2" s="65"/>
      <c r="MQO2" s="65"/>
      <c r="MQP2" s="65"/>
      <c r="MQQ2" s="65"/>
      <c r="MQR2" s="65"/>
      <c r="MQS2" s="65"/>
      <c r="MQT2" s="65"/>
      <c r="MQU2" s="65"/>
      <c r="MQV2" s="65"/>
      <c r="MQW2" s="65"/>
      <c r="MQX2" s="65"/>
      <c r="MQY2" s="65"/>
      <c r="MQZ2" s="65"/>
      <c r="MRA2" s="65"/>
      <c r="MRB2" s="65"/>
      <c r="MRC2" s="65"/>
      <c r="MRD2" s="65"/>
      <c r="MRE2" s="65"/>
      <c r="MRF2" s="65"/>
      <c r="MRG2" s="65"/>
      <c r="MRH2" s="65"/>
      <c r="MRI2" s="65"/>
      <c r="MRJ2" s="65"/>
      <c r="MRK2" s="65"/>
      <c r="MRL2" s="65"/>
      <c r="MRM2" s="65"/>
      <c r="MRN2" s="65"/>
      <c r="MRO2" s="65"/>
      <c r="MRP2" s="65"/>
      <c r="MRQ2" s="65"/>
      <c r="MRR2" s="65"/>
      <c r="MRS2" s="65"/>
      <c r="MRT2" s="65"/>
      <c r="MRU2" s="65"/>
      <c r="MRV2" s="65"/>
      <c r="MRW2" s="65"/>
      <c r="MRX2" s="65"/>
      <c r="MRY2" s="65"/>
      <c r="MRZ2" s="65"/>
      <c r="MSA2" s="65"/>
      <c r="MSB2" s="65"/>
      <c r="MSC2" s="65"/>
      <c r="MSD2" s="65"/>
      <c r="MSE2" s="65"/>
      <c r="MSF2" s="65"/>
      <c r="MSG2" s="65"/>
      <c r="MSH2" s="65"/>
      <c r="MSI2" s="65"/>
      <c r="MSJ2" s="65"/>
      <c r="MSK2" s="65"/>
      <c r="MSL2" s="65"/>
      <c r="MSM2" s="65"/>
      <c r="MSN2" s="65"/>
      <c r="MSO2" s="65"/>
      <c r="MSP2" s="65"/>
      <c r="MSQ2" s="65"/>
      <c r="MSR2" s="65"/>
      <c r="MSS2" s="65"/>
      <c r="MST2" s="65"/>
      <c r="MSU2" s="65"/>
      <c r="MSV2" s="65"/>
      <c r="MSW2" s="65"/>
      <c r="MSX2" s="65"/>
      <c r="MSY2" s="65"/>
      <c r="MSZ2" s="65"/>
      <c r="MTA2" s="65"/>
      <c r="MTB2" s="65"/>
      <c r="MTC2" s="65"/>
      <c r="MTD2" s="65"/>
      <c r="MTE2" s="65"/>
      <c r="MTF2" s="65"/>
      <c r="MTG2" s="65"/>
      <c r="MTH2" s="65"/>
      <c r="MTI2" s="65"/>
      <c r="MTJ2" s="65"/>
      <c r="MTK2" s="65"/>
      <c r="MTL2" s="65"/>
      <c r="MTM2" s="65"/>
      <c r="MTN2" s="65"/>
      <c r="MTO2" s="65"/>
      <c r="MTP2" s="65"/>
      <c r="MTQ2" s="65"/>
      <c r="MTR2" s="65"/>
      <c r="MTS2" s="65"/>
      <c r="MTT2" s="65"/>
      <c r="MTU2" s="65"/>
      <c r="MTV2" s="65"/>
      <c r="MTW2" s="65"/>
      <c r="MTX2" s="65"/>
      <c r="MTY2" s="65"/>
      <c r="MTZ2" s="65"/>
      <c r="MUA2" s="65"/>
      <c r="MUB2" s="65"/>
      <c r="MUC2" s="65"/>
      <c r="MUD2" s="65"/>
      <c r="MUE2" s="65"/>
      <c r="MUF2" s="65"/>
      <c r="MUG2" s="65"/>
      <c r="MUH2" s="65"/>
      <c r="MUI2" s="65"/>
      <c r="MUJ2" s="65"/>
      <c r="MUK2" s="65"/>
      <c r="MUL2" s="65"/>
      <c r="MUM2" s="65"/>
      <c r="MUN2" s="65"/>
      <c r="MUO2" s="65"/>
      <c r="MUP2" s="65"/>
      <c r="MUQ2" s="65"/>
      <c r="MUR2" s="65"/>
      <c r="MUS2" s="65"/>
      <c r="MUT2" s="65"/>
      <c r="MUU2" s="65"/>
      <c r="MUV2" s="65"/>
      <c r="MUW2" s="65"/>
      <c r="MUX2" s="65"/>
      <c r="MUY2" s="65"/>
      <c r="MUZ2" s="65"/>
      <c r="MVA2" s="65"/>
      <c r="MVB2" s="65"/>
      <c r="MVC2" s="65"/>
      <c r="MVD2" s="65"/>
      <c r="MVE2" s="65"/>
      <c r="MVF2" s="65"/>
      <c r="MVG2" s="65"/>
      <c r="MVH2" s="65"/>
      <c r="MVI2" s="65"/>
      <c r="MVJ2" s="65"/>
      <c r="MVK2" s="65"/>
      <c r="MVL2" s="65"/>
      <c r="MVM2" s="65"/>
      <c r="MVN2" s="65"/>
      <c r="MVO2" s="65"/>
      <c r="MVP2" s="65"/>
      <c r="MVQ2" s="65"/>
      <c r="MVR2" s="65"/>
      <c r="MVS2" s="65"/>
      <c r="MVT2" s="65"/>
      <c r="MVU2" s="65"/>
      <c r="MVV2" s="65"/>
      <c r="MVW2" s="65"/>
      <c r="MVX2" s="65"/>
      <c r="MVY2" s="65"/>
      <c r="MVZ2" s="65"/>
      <c r="MWA2" s="65"/>
      <c r="MWB2" s="65"/>
      <c r="MWC2" s="65"/>
      <c r="MWD2" s="65"/>
      <c r="MWE2" s="65"/>
      <c r="MWF2" s="65"/>
      <c r="MWG2" s="65"/>
      <c r="MWH2" s="65"/>
      <c r="MWI2" s="65"/>
      <c r="MWJ2" s="65"/>
      <c r="MWK2" s="65"/>
      <c r="MWL2" s="65"/>
      <c r="MWM2" s="65"/>
      <c r="MWN2" s="65"/>
      <c r="MWO2" s="65"/>
      <c r="MWP2" s="65"/>
      <c r="MWQ2" s="65"/>
      <c r="MWR2" s="65"/>
      <c r="MWS2" s="65"/>
      <c r="MWT2" s="65"/>
      <c r="MWU2" s="65"/>
      <c r="MWV2" s="65"/>
      <c r="MWW2" s="65"/>
      <c r="MWX2" s="65"/>
      <c r="MWY2" s="65"/>
      <c r="MWZ2" s="65"/>
      <c r="MXA2" s="65"/>
      <c r="MXB2" s="65"/>
      <c r="MXC2" s="65"/>
      <c r="MXD2" s="65"/>
      <c r="MXE2" s="65"/>
      <c r="MXF2" s="65"/>
      <c r="MXG2" s="65"/>
      <c r="MXH2" s="65"/>
      <c r="MXI2" s="65"/>
      <c r="MXJ2" s="65"/>
      <c r="MXK2" s="65"/>
      <c r="MXL2" s="65"/>
      <c r="MXM2" s="65"/>
      <c r="MXN2" s="65"/>
      <c r="MXO2" s="65"/>
      <c r="MXP2" s="65"/>
      <c r="MXQ2" s="65"/>
      <c r="MXR2" s="65"/>
      <c r="MXS2" s="65"/>
      <c r="MXT2" s="65"/>
      <c r="MXU2" s="65"/>
      <c r="MXV2" s="65"/>
      <c r="MXW2" s="65"/>
      <c r="MXX2" s="65"/>
      <c r="MXY2" s="65"/>
      <c r="MXZ2" s="65"/>
      <c r="MYA2" s="65"/>
      <c r="MYB2" s="65"/>
      <c r="MYC2" s="65"/>
      <c r="MYD2" s="65"/>
      <c r="MYE2" s="65"/>
      <c r="MYF2" s="65"/>
      <c r="MYG2" s="65"/>
      <c r="MYH2" s="65"/>
      <c r="MYI2" s="65"/>
      <c r="MYJ2" s="65"/>
      <c r="MYK2" s="65"/>
      <c r="MYL2" s="65"/>
      <c r="MYM2" s="65"/>
      <c r="MYN2" s="65"/>
      <c r="MYO2" s="65"/>
      <c r="MYP2" s="65"/>
      <c r="MYQ2" s="65"/>
      <c r="MYR2" s="65"/>
      <c r="MYS2" s="65"/>
      <c r="MYT2" s="65"/>
      <c r="MYU2" s="65"/>
      <c r="MYV2" s="65"/>
      <c r="MYW2" s="65"/>
      <c r="MYX2" s="65"/>
      <c r="MYY2" s="65"/>
      <c r="MYZ2" s="65"/>
      <c r="MZA2" s="65"/>
      <c r="MZB2" s="65"/>
      <c r="MZC2" s="65"/>
      <c r="MZD2" s="65"/>
      <c r="MZE2" s="65"/>
      <c r="MZF2" s="65"/>
      <c r="MZG2" s="65"/>
      <c r="MZH2" s="65"/>
      <c r="MZI2" s="65"/>
      <c r="MZJ2" s="65"/>
      <c r="MZK2" s="65"/>
      <c r="MZL2" s="65"/>
      <c r="MZM2" s="65"/>
      <c r="MZN2" s="65"/>
      <c r="MZO2" s="65"/>
      <c r="MZP2" s="65"/>
      <c r="MZQ2" s="65"/>
      <c r="MZR2" s="65"/>
      <c r="MZS2" s="65"/>
      <c r="MZT2" s="65"/>
      <c r="MZU2" s="65"/>
      <c r="MZV2" s="65"/>
      <c r="MZW2" s="65"/>
      <c r="MZX2" s="65"/>
      <c r="MZY2" s="65"/>
      <c r="MZZ2" s="65"/>
      <c r="NAA2" s="65"/>
      <c r="NAB2" s="65"/>
      <c r="NAC2" s="65"/>
      <c r="NAD2" s="65"/>
      <c r="NAE2" s="65"/>
      <c r="NAF2" s="65"/>
      <c r="NAG2" s="65"/>
      <c r="NAH2" s="65"/>
      <c r="NAI2" s="65"/>
      <c r="NAJ2" s="65"/>
      <c r="NAK2" s="65"/>
      <c r="NAL2" s="65"/>
      <c r="NAM2" s="65"/>
      <c r="NAN2" s="65"/>
      <c r="NAO2" s="65"/>
      <c r="NAP2" s="65"/>
      <c r="NAQ2" s="65"/>
      <c r="NAR2" s="65"/>
      <c r="NAS2" s="65"/>
      <c r="NAT2" s="65"/>
      <c r="NAU2" s="65"/>
      <c r="NAV2" s="65"/>
      <c r="NAW2" s="65"/>
      <c r="NAX2" s="65"/>
      <c r="NAY2" s="65"/>
      <c r="NAZ2" s="65"/>
      <c r="NBA2" s="65"/>
      <c r="NBB2" s="65"/>
      <c r="NBC2" s="65"/>
      <c r="NBD2" s="65"/>
      <c r="NBE2" s="65"/>
      <c r="NBF2" s="65"/>
      <c r="NBG2" s="65"/>
      <c r="NBH2" s="65"/>
      <c r="NBI2" s="65"/>
      <c r="NBJ2" s="65"/>
      <c r="NBK2" s="65"/>
      <c r="NBL2" s="65"/>
      <c r="NBM2" s="65"/>
      <c r="NBN2" s="65"/>
      <c r="NBO2" s="65"/>
      <c r="NBP2" s="65"/>
      <c r="NBQ2" s="65"/>
      <c r="NBR2" s="65"/>
      <c r="NBS2" s="65"/>
      <c r="NBT2" s="65"/>
      <c r="NBU2" s="65"/>
      <c r="NBV2" s="65"/>
      <c r="NBW2" s="65"/>
      <c r="NBX2" s="65"/>
      <c r="NBY2" s="65"/>
      <c r="NBZ2" s="65"/>
      <c r="NCA2" s="65"/>
      <c r="NCB2" s="65"/>
      <c r="NCC2" s="65"/>
      <c r="NCD2" s="65"/>
      <c r="NCE2" s="65"/>
      <c r="NCF2" s="65"/>
      <c r="NCG2" s="65"/>
      <c r="NCH2" s="65"/>
      <c r="NCI2" s="65"/>
      <c r="NCJ2" s="65"/>
      <c r="NCK2" s="65"/>
      <c r="NCL2" s="65"/>
      <c r="NCM2" s="65"/>
      <c r="NCN2" s="65"/>
      <c r="NCO2" s="65"/>
      <c r="NCP2" s="65"/>
      <c r="NCQ2" s="65"/>
      <c r="NCR2" s="65"/>
      <c r="NCS2" s="65"/>
      <c r="NCT2" s="65"/>
      <c r="NCU2" s="65"/>
      <c r="NCV2" s="65"/>
      <c r="NCW2" s="65"/>
      <c r="NCX2" s="65"/>
      <c r="NCY2" s="65"/>
      <c r="NCZ2" s="65"/>
      <c r="NDA2" s="65"/>
      <c r="NDB2" s="65"/>
      <c r="NDC2" s="65"/>
      <c r="NDD2" s="65"/>
      <c r="NDE2" s="65"/>
      <c r="NDF2" s="65"/>
      <c r="NDG2" s="65"/>
      <c r="NDH2" s="65"/>
      <c r="NDI2" s="65"/>
      <c r="NDJ2" s="65"/>
      <c r="NDK2" s="65"/>
      <c r="NDL2" s="65"/>
      <c r="NDM2" s="65"/>
      <c r="NDN2" s="65"/>
      <c r="NDO2" s="65"/>
      <c r="NDP2" s="65"/>
      <c r="NDQ2" s="65"/>
      <c r="NDR2" s="65"/>
      <c r="NDS2" s="65"/>
      <c r="NDT2" s="65"/>
      <c r="NDU2" s="65"/>
      <c r="NDV2" s="65"/>
      <c r="NDW2" s="65"/>
      <c r="NDX2" s="65"/>
      <c r="NDY2" s="65"/>
      <c r="NDZ2" s="65"/>
      <c r="NEA2" s="65"/>
      <c r="NEB2" s="65"/>
      <c r="NEC2" s="65"/>
      <c r="NED2" s="65"/>
      <c r="NEE2" s="65"/>
      <c r="NEF2" s="65"/>
      <c r="NEG2" s="65"/>
      <c r="NEH2" s="65"/>
      <c r="NEI2" s="65"/>
      <c r="NEJ2" s="65"/>
      <c r="NEK2" s="65"/>
      <c r="NEL2" s="65"/>
      <c r="NEM2" s="65"/>
      <c r="NEN2" s="65"/>
      <c r="NEO2" s="65"/>
      <c r="NEP2" s="65"/>
      <c r="NEQ2" s="65"/>
      <c r="NER2" s="65"/>
      <c r="NES2" s="65"/>
      <c r="NET2" s="65"/>
      <c r="NEU2" s="65"/>
      <c r="NEV2" s="65"/>
      <c r="NEW2" s="65"/>
      <c r="NEX2" s="65"/>
      <c r="NEY2" s="65"/>
      <c r="NEZ2" s="65"/>
      <c r="NFA2" s="65"/>
      <c r="NFB2" s="65"/>
      <c r="NFC2" s="65"/>
      <c r="NFD2" s="65"/>
      <c r="NFE2" s="65"/>
      <c r="NFF2" s="65"/>
      <c r="NFG2" s="65"/>
      <c r="NFH2" s="65"/>
      <c r="NFI2" s="65"/>
      <c r="NFJ2" s="65"/>
      <c r="NFK2" s="65"/>
      <c r="NFL2" s="65"/>
      <c r="NFM2" s="65"/>
      <c r="NFN2" s="65"/>
      <c r="NFO2" s="65"/>
      <c r="NFP2" s="65"/>
      <c r="NFQ2" s="65"/>
      <c r="NFR2" s="65"/>
      <c r="NFS2" s="65"/>
      <c r="NFT2" s="65"/>
      <c r="NFU2" s="65"/>
      <c r="NFV2" s="65"/>
      <c r="NFW2" s="65"/>
      <c r="NFX2" s="65"/>
      <c r="NFY2" s="65"/>
      <c r="NFZ2" s="65"/>
      <c r="NGA2" s="65"/>
      <c r="NGB2" s="65"/>
      <c r="NGC2" s="65"/>
      <c r="NGD2" s="65"/>
      <c r="NGE2" s="65"/>
      <c r="NGF2" s="65"/>
      <c r="NGG2" s="65"/>
      <c r="NGH2" s="65"/>
      <c r="NGI2" s="65"/>
      <c r="NGJ2" s="65"/>
      <c r="NGK2" s="65"/>
      <c r="NGL2" s="65"/>
      <c r="NGM2" s="65"/>
      <c r="NGN2" s="65"/>
      <c r="NGO2" s="65"/>
      <c r="NGP2" s="65"/>
      <c r="NGQ2" s="65"/>
      <c r="NGR2" s="65"/>
      <c r="NGS2" s="65"/>
      <c r="NGT2" s="65"/>
      <c r="NGU2" s="65"/>
      <c r="NGV2" s="65"/>
      <c r="NGW2" s="65"/>
      <c r="NGX2" s="65"/>
      <c r="NGY2" s="65"/>
      <c r="NGZ2" s="65"/>
      <c r="NHA2" s="65"/>
      <c r="NHB2" s="65"/>
      <c r="NHC2" s="65"/>
      <c r="NHD2" s="65"/>
      <c r="NHE2" s="65"/>
      <c r="NHF2" s="65"/>
      <c r="NHG2" s="65"/>
      <c r="NHH2" s="65"/>
      <c r="NHI2" s="65"/>
      <c r="NHJ2" s="65"/>
      <c r="NHK2" s="65"/>
      <c r="NHL2" s="65"/>
      <c r="NHM2" s="65"/>
      <c r="NHN2" s="65"/>
      <c r="NHO2" s="65"/>
      <c r="NHP2" s="65"/>
      <c r="NHQ2" s="65"/>
      <c r="NHR2" s="65"/>
      <c r="NHS2" s="65"/>
      <c r="NHT2" s="65"/>
      <c r="NHU2" s="65"/>
      <c r="NHV2" s="65"/>
      <c r="NHW2" s="65"/>
      <c r="NHX2" s="65"/>
      <c r="NHY2" s="65"/>
      <c r="NHZ2" s="65"/>
      <c r="NIA2" s="65"/>
      <c r="NIB2" s="65"/>
      <c r="NIC2" s="65"/>
      <c r="NID2" s="65"/>
      <c r="NIE2" s="65"/>
      <c r="NIF2" s="65"/>
      <c r="NIG2" s="65"/>
      <c r="NIH2" s="65"/>
      <c r="NII2" s="65"/>
      <c r="NIJ2" s="65"/>
      <c r="NIK2" s="65"/>
      <c r="NIL2" s="65"/>
      <c r="NIM2" s="65"/>
      <c r="NIN2" s="65"/>
      <c r="NIO2" s="65"/>
      <c r="NIP2" s="65"/>
      <c r="NIQ2" s="65"/>
      <c r="NIR2" s="65"/>
      <c r="NIS2" s="65"/>
      <c r="NIT2" s="65"/>
      <c r="NIU2" s="65"/>
      <c r="NIV2" s="65"/>
      <c r="NIW2" s="65"/>
      <c r="NIX2" s="65"/>
      <c r="NIY2" s="65"/>
      <c r="NIZ2" s="65"/>
      <c r="NJA2" s="65"/>
      <c r="NJB2" s="65"/>
      <c r="NJC2" s="65"/>
      <c r="NJD2" s="65"/>
      <c r="NJE2" s="65"/>
      <c r="NJF2" s="65"/>
      <c r="NJG2" s="65"/>
      <c r="NJH2" s="65"/>
      <c r="NJI2" s="65"/>
      <c r="NJJ2" s="65"/>
      <c r="NJK2" s="65"/>
      <c r="NJL2" s="65"/>
      <c r="NJM2" s="65"/>
      <c r="NJN2" s="65"/>
      <c r="NJO2" s="65"/>
      <c r="NJP2" s="65"/>
      <c r="NJQ2" s="65"/>
      <c r="NJR2" s="65"/>
      <c r="NJS2" s="65"/>
      <c r="NJT2" s="65"/>
      <c r="NJU2" s="65"/>
      <c r="NJV2" s="65"/>
      <c r="NJW2" s="65"/>
      <c r="NJX2" s="65"/>
      <c r="NJY2" s="65"/>
      <c r="NJZ2" s="65"/>
      <c r="NKA2" s="65"/>
      <c r="NKB2" s="65"/>
      <c r="NKC2" s="65"/>
      <c r="NKD2" s="65"/>
      <c r="NKE2" s="65"/>
      <c r="NKF2" s="65"/>
      <c r="NKG2" s="65"/>
      <c r="NKH2" s="65"/>
      <c r="NKI2" s="65"/>
      <c r="NKJ2" s="65"/>
      <c r="NKK2" s="65"/>
      <c r="NKL2" s="65"/>
      <c r="NKM2" s="65"/>
      <c r="NKN2" s="65"/>
      <c r="NKO2" s="65"/>
      <c r="NKP2" s="65"/>
      <c r="NKQ2" s="65"/>
      <c r="NKR2" s="65"/>
      <c r="NKS2" s="65"/>
      <c r="NKT2" s="65"/>
      <c r="NKU2" s="65"/>
      <c r="NKV2" s="65"/>
      <c r="NKW2" s="65"/>
      <c r="NKX2" s="65"/>
      <c r="NKY2" s="65"/>
      <c r="NKZ2" s="65"/>
      <c r="NLA2" s="65"/>
      <c r="NLB2" s="65"/>
      <c r="NLC2" s="65"/>
      <c r="NLD2" s="65"/>
      <c r="NLE2" s="65"/>
      <c r="NLF2" s="65"/>
      <c r="NLG2" s="65"/>
      <c r="NLH2" s="65"/>
      <c r="NLI2" s="65"/>
      <c r="NLJ2" s="65"/>
      <c r="NLK2" s="65"/>
      <c r="NLL2" s="65"/>
      <c r="NLM2" s="65"/>
      <c r="NLN2" s="65"/>
      <c r="NLO2" s="65"/>
      <c r="NLP2" s="65"/>
      <c r="NLQ2" s="65"/>
      <c r="NLR2" s="65"/>
      <c r="NLS2" s="65"/>
      <c r="NLT2" s="65"/>
      <c r="NLU2" s="65"/>
      <c r="NLV2" s="65"/>
      <c r="NLW2" s="65"/>
      <c r="NLX2" s="65"/>
      <c r="NLY2" s="65"/>
      <c r="NLZ2" s="65"/>
      <c r="NMA2" s="65"/>
      <c r="NMB2" s="65"/>
      <c r="NMC2" s="65"/>
      <c r="NMD2" s="65"/>
      <c r="NME2" s="65"/>
      <c r="NMF2" s="65"/>
      <c r="NMG2" s="65"/>
      <c r="NMH2" s="65"/>
      <c r="NMI2" s="65"/>
      <c r="NMJ2" s="65"/>
      <c r="NMK2" s="65"/>
      <c r="NML2" s="65"/>
      <c r="NMM2" s="65"/>
      <c r="NMN2" s="65"/>
      <c r="NMO2" s="65"/>
      <c r="NMP2" s="65"/>
      <c r="NMQ2" s="65"/>
      <c r="NMR2" s="65"/>
      <c r="NMS2" s="65"/>
      <c r="NMT2" s="65"/>
      <c r="NMU2" s="65"/>
      <c r="NMV2" s="65"/>
      <c r="NMW2" s="65"/>
      <c r="NMX2" s="65"/>
      <c r="NMY2" s="65"/>
      <c r="NMZ2" s="65"/>
      <c r="NNA2" s="65"/>
      <c r="NNB2" s="65"/>
      <c r="NNC2" s="65"/>
      <c r="NND2" s="65"/>
      <c r="NNE2" s="65"/>
      <c r="NNF2" s="65"/>
      <c r="NNG2" s="65"/>
      <c r="NNH2" s="65"/>
      <c r="NNI2" s="65"/>
      <c r="NNJ2" s="65"/>
      <c r="NNK2" s="65"/>
      <c r="NNL2" s="65"/>
      <c r="NNM2" s="65"/>
      <c r="NNN2" s="65"/>
      <c r="NNO2" s="65"/>
      <c r="NNP2" s="65"/>
      <c r="NNQ2" s="65"/>
      <c r="NNR2" s="65"/>
      <c r="NNS2" s="65"/>
      <c r="NNT2" s="65"/>
      <c r="NNU2" s="65"/>
      <c r="NNV2" s="65"/>
      <c r="NNW2" s="65"/>
      <c r="NNX2" s="65"/>
      <c r="NNY2" s="65"/>
      <c r="NNZ2" s="65"/>
      <c r="NOA2" s="65"/>
      <c r="NOB2" s="65"/>
      <c r="NOC2" s="65"/>
      <c r="NOD2" s="65"/>
      <c r="NOE2" s="65"/>
      <c r="NOF2" s="65"/>
      <c r="NOG2" s="65"/>
      <c r="NOH2" s="65"/>
      <c r="NOI2" s="65"/>
      <c r="NOJ2" s="65"/>
      <c r="NOK2" s="65"/>
      <c r="NOL2" s="65"/>
      <c r="NOM2" s="65"/>
      <c r="NON2" s="65"/>
      <c r="NOO2" s="65"/>
      <c r="NOP2" s="65"/>
      <c r="NOQ2" s="65"/>
      <c r="NOR2" s="65"/>
      <c r="NOS2" s="65"/>
      <c r="NOT2" s="65"/>
      <c r="NOU2" s="65"/>
      <c r="NOV2" s="65"/>
      <c r="NOW2" s="65"/>
      <c r="NOX2" s="65"/>
      <c r="NOY2" s="65"/>
      <c r="NOZ2" s="65"/>
      <c r="NPA2" s="65"/>
      <c r="NPB2" s="65"/>
      <c r="NPC2" s="65"/>
      <c r="NPD2" s="65"/>
      <c r="NPE2" s="65"/>
      <c r="NPF2" s="65"/>
      <c r="NPG2" s="65"/>
      <c r="NPH2" s="65"/>
      <c r="NPI2" s="65"/>
      <c r="NPJ2" s="65"/>
      <c r="NPK2" s="65"/>
      <c r="NPL2" s="65"/>
      <c r="NPM2" s="65"/>
      <c r="NPN2" s="65"/>
      <c r="NPO2" s="65"/>
      <c r="NPP2" s="65"/>
      <c r="NPQ2" s="65"/>
      <c r="NPR2" s="65"/>
      <c r="NPS2" s="65"/>
      <c r="NPT2" s="65"/>
      <c r="NPU2" s="65"/>
      <c r="NPV2" s="65"/>
      <c r="NPW2" s="65"/>
      <c r="NPX2" s="65"/>
      <c r="NPY2" s="65"/>
      <c r="NPZ2" s="65"/>
      <c r="NQA2" s="65"/>
      <c r="NQB2" s="65"/>
      <c r="NQC2" s="65"/>
      <c r="NQD2" s="65"/>
      <c r="NQE2" s="65"/>
      <c r="NQF2" s="65"/>
      <c r="NQG2" s="65"/>
      <c r="NQH2" s="65"/>
      <c r="NQI2" s="65"/>
      <c r="NQJ2" s="65"/>
      <c r="NQK2" s="65"/>
      <c r="NQL2" s="65"/>
      <c r="NQM2" s="65"/>
      <c r="NQN2" s="65"/>
      <c r="NQO2" s="65"/>
      <c r="NQP2" s="65"/>
      <c r="NQQ2" s="65"/>
      <c r="NQR2" s="65"/>
      <c r="NQS2" s="65"/>
      <c r="NQT2" s="65"/>
      <c r="NQU2" s="65"/>
      <c r="NQV2" s="65"/>
      <c r="NQW2" s="65"/>
      <c r="NQX2" s="65"/>
      <c r="NQY2" s="65"/>
      <c r="NQZ2" s="65"/>
      <c r="NRA2" s="65"/>
      <c r="NRB2" s="65"/>
      <c r="NRC2" s="65"/>
      <c r="NRD2" s="65"/>
      <c r="NRE2" s="65"/>
      <c r="NRF2" s="65"/>
      <c r="NRG2" s="65"/>
      <c r="NRH2" s="65"/>
      <c r="NRI2" s="65"/>
      <c r="NRJ2" s="65"/>
      <c r="NRK2" s="65"/>
      <c r="NRL2" s="65"/>
      <c r="NRM2" s="65"/>
      <c r="NRN2" s="65"/>
      <c r="NRO2" s="65"/>
      <c r="NRP2" s="65"/>
      <c r="NRQ2" s="65"/>
      <c r="NRR2" s="65"/>
      <c r="NRS2" s="65"/>
      <c r="NRT2" s="65"/>
      <c r="NRU2" s="65"/>
      <c r="NRV2" s="65"/>
      <c r="NRW2" s="65"/>
      <c r="NRX2" s="65"/>
      <c r="NRY2" s="65"/>
      <c r="NRZ2" s="65"/>
      <c r="NSA2" s="65"/>
      <c r="NSB2" s="65"/>
      <c r="NSC2" s="65"/>
      <c r="NSD2" s="65"/>
      <c r="NSE2" s="65"/>
      <c r="NSF2" s="65"/>
      <c r="NSG2" s="65"/>
      <c r="NSH2" s="65"/>
      <c r="NSI2" s="65"/>
      <c r="NSJ2" s="65"/>
      <c r="NSK2" s="65"/>
      <c r="NSL2" s="65"/>
      <c r="NSM2" s="65"/>
      <c r="NSN2" s="65"/>
      <c r="NSO2" s="65"/>
      <c r="NSP2" s="65"/>
      <c r="NSQ2" s="65"/>
      <c r="NSR2" s="65"/>
      <c r="NSS2" s="65"/>
      <c r="NST2" s="65"/>
      <c r="NSU2" s="65"/>
      <c r="NSV2" s="65"/>
      <c r="NSW2" s="65"/>
      <c r="NSX2" s="65"/>
      <c r="NSY2" s="65"/>
      <c r="NSZ2" s="65"/>
      <c r="NTA2" s="65"/>
      <c r="NTB2" s="65"/>
      <c r="NTC2" s="65"/>
      <c r="NTD2" s="65"/>
      <c r="NTE2" s="65"/>
      <c r="NTF2" s="65"/>
      <c r="NTG2" s="65"/>
      <c r="NTH2" s="65"/>
      <c r="NTI2" s="65"/>
      <c r="NTJ2" s="65"/>
      <c r="NTK2" s="65"/>
      <c r="NTL2" s="65"/>
      <c r="NTM2" s="65"/>
      <c r="NTN2" s="65"/>
      <c r="NTO2" s="65"/>
      <c r="NTP2" s="65"/>
      <c r="NTQ2" s="65"/>
      <c r="NTR2" s="65"/>
      <c r="NTS2" s="65"/>
      <c r="NTT2" s="65"/>
      <c r="NTU2" s="65"/>
      <c r="NTV2" s="65"/>
      <c r="NTW2" s="65"/>
      <c r="NTX2" s="65"/>
      <c r="NTY2" s="65"/>
      <c r="NTZ2" s="65"/>
      <c r="NUA2" s="65"/>
      <c r="NUB2" s="65"/>
      <c r="NUC2" s="65"/>
      <c r="NUD2" s="65"/>
      <c r="NUE2" s="65"/>
      <c r="NUF2" s="65"/>
      <c r="NUG2" s="65"/>
      <c r="NUH2" s="65"/>
      <c r="NUI2" s="65"/>
      <c r="NUJ2" s="65"/>
      <c r="NUK2" s="65"/>
      <c r="NUL2" s="65"/>
      <c r="NUM2" s="65"/>
      <c r="NUN2" s="65"/>
      <c r="NUO2" s="65"/>
      <c r="NUP2" s="65"/>
      <c r="NUQ2" s="65"/>
      <c r="NUR2" s="65"/>
      <c r="NUS2" s="65"/>
      <c r="NUT2" s="65"/>
      <c r="NUU2" s="65"/>
      <c r="NUV2" s="65"/>
      <c r="NUW2" s="65"/>
      <c r="NUX2" s="65"/>
      <c r="NUY2" s="65"/>
      <c r="NUZ2" s="65"/>
      <c r="NVA2" s="65"/>
      <c r="NVB2" s="65"/>
      <c r="NVC2" s="65"/>
      <c r="NVD2" s="65"/>
      <c r="NVE2" s="65"/>
      <c r="NVF2" s="65"/>
      <c r="NVG2" s="65"/>
      <c r="NVH2" s="65"/>
      <c r="NVI2" s="65"/>
      <c r="NVJ2" s="65"/>
      <c r="NVK2" s="65"/>
      <c r="NVL2" s="65"/>
      <c r="NVM2" s="65"/>
      <c r="NVN2" s="65"/>
      <c r="NVO2" s="65"/>
      <c r="NVP2" s="65"/>
      <c r="NVQ2" s="65"/>
      <c r="NVR2" s="65"/>
      <c r="NVS2" s="65"/>
      <c r="NVT2" s="65"/>
      <c r="NVU2" s="65"/>
      <c r="NVV2" s="65"/>
      <c r="NVW2" s="65"/>
      <c r="NVX2" s="65"/>
      <c r="NVY2" s="65"/>
      <c r="NVZ2" s="65"/>
      <c r="NWA2" s="65"/>
      <c r="NWB2" s="65"/>
      <c r="NWC2" s="65"/>
      <c r="NWD2" s="65"/>
      <c r="NWE2" s="65"/>
      <c r="NWF2" s="65"/>
      <c r="NWG2" s="65"/>
      <c r="NWH2" s="65"/>
      <c r="NWI2" s="65"/>
      <c r="NWJ2" s="65"/>
      <c r="NWK2" s="65"/>
      <c r="NWL2" s="65"/>
      <c r="NWM2" s="65"/>
      <c r="NWN2" s="65"/>
      <c r="NWO2" s="65"/>
      <c r="NWP2" s="65"/>
      <c r="NWQ2" s="65"/>
      <c r="NWR2" s="65"/>
      <c r="NWS2" s="65"/>
      <c r="NWT2" s="65"/>
      <c r="NWU2" s="65"/>
      <c r="NWV2" s="65"/>
      <c r="NWW2" s="65"/>
      <c r="NWX2" s="65"/>
      <c r="NWY2" s="65"/>
      <c r="NWZ2" s="65"/>
      <c r="NXA2" s="65"/>
      <c r="NXB2" s="65"/>
      <c r="NXC2" s="65"/>
      <c r="NXD2" s="65"/>
      <c r="NXE2" s="65"/>
      <c r="NXF2" s="65"/>
      <c r="NXG2" s="65"/>
      <c r="NXH2" s="65"/>
      <c r="NXI2" s="65"/>
      <c r="NXJ2" s="65"/>
      <c r="NXK2" s="65"/>
      <c r="NXL2" s="65"/>
      <c r="NXM2" s="65"/>
      <c r="NXN2" s="65"/>
      <c r="NXO2" s="65"/>
      <c r="NXP2" s="65"/>
      <c r="NXQ2" s="65"/>
      <c r="NXR2" s="65"/>
      <c r="NXS2" s="65"/>
      <c r="NXT2" s="65"/>
      <c r="NXU2" s="65"/>
      <c r="NXV2" s="65"/>
      <c r="NXW2" s="65"/>
      <c r="NXX2" s="65"/>
      <c r="NXY2" s="65"/>
      <c r="NXZ2" s="65"/>
      <c r="NYA2" s="65"/>
      <c r="NYB2" s="65"/>
      <c r="NYC2" s="65"/>
      <c r="NYD2" s="65"/>
      <c r="NYE2" s="65"/>
      <c r="NYF2" s="65"/>
      <c r="NYG2" s="65"/>
      <c r="NYH2" s="65"/>
      <c r="NYI2" s="65"/>
      <c r="NYJ2" s="65"/>
      <c r="NYK2" s="65"/>
      <c r="NYL2" s="65"/>
      <c r="NYM2" s="65"/>
      <c r="NYN2" s="65"/>
      <c r="NYO2" s="65"/>
      <c r="NYP2" s="65"/>
      <c r="NYQ2" s="65"/>
      <c r="NYR2" s="65"/>
      <c r="NYS2" s="65"/>
      <c r="NYT2" s="65"/>
      <c r="NYU2" s="65"/>
      <c r="NYV2" s="65"/>
      <c r="NYW2" s="65"/>
      <c r="NYX2" s="65"/>
      <c r="NYY2" s="65"/>
      <c r="NYZ2" s="65"/>
      <c r="NZA2" s="65"/>
      <c r="NZB2" s="65"/>
      <c r="NZC2" s="65"/>
      <c r="NZD2" s="65"/>
      <c r="NZE2" s="65"/>
      <c r="NZF2" s="65"/>
      <c r="NZG2" s="65"/>
      <c r="NZH2" s="65"/>
      <c r="NZI2" s="65"/>
      <c r="NZJ2" s="65"/>
      <c r="NZK2" s="65"/>
      <c r="NZL2" s="65"/>
      <c r="NZM2" s="65"/>
      <c r="NZN2" s="65"/>
      <c r="NZO2" s="65"/>
      <c r="NZP2" s="65"/>
      <c r="NZQ2" s="65"/>
      <c r="NZR2" s="65"/>
      <c r="NZS2" s="65"/>
      <c r="NZT2" s="65"/>
      <c r="NZU2" s="65"/>
      <c r="NZV2" s="65"/>
      <c r="NZW2" s="65"/>
      <c r="NZX2" s="65"/>
      <c r="NZY2" s="65"/>
      <c r="NZZ2" s="65"/>
      <c r="OAA2" s="65"/>
      <c r="OAB2" s="65"/>
      <c r="OAC2" s="65"/>
      <c r="OAD2" s="65"/>
      <c r="OAE2" s="65"/>
      <c r="OAF2" s="65"/>
      <c r="OAG2" s="65"/>
      <c r="OAH2" s="65"/>
      <c r="OAI2" s="65"/>
      <c r="OAJ2" s="65"/>
      <c r="OAK2" s="65"/>
      <c r="OAL2" s="65"/>
      <c r="OAM2" s="65"/>
      <c r="OAN2" s="65"/>
      <c r="OAO2" s="65"/>
      <c r="OAP2" s="65"/>
      <c r="OAQ2" s="65"/>
      <c r="OAR2" s="65"/>
      <c r="OAS2" s="65"/>
      <c r="OAT2" s="65"/>
      <c r="OAU2" s="65"/>
      <c r="OAV2" s="65"/>
      <c r="OAW2" s="65"/>
      <c r="OAX2" s="65"/>
      <c r="OAY2" s="65"/>
      <c r="OAZ2" s="65"/>
      <c r="OBA2" s="65"/>
      <c r="OBB2" s="65"/>
      <c r="OBC2" s="65"/>
      <c r="OBD2" s="65"/>
      <c r="OBE2" s="65"/>
      <c r="OBF2" s="65"/>
      <c r="OBG2" s="65"/>
      <c r="OBH2" s="65"/>
      <c r="OBI2" s="65"/>
      <c r="OBJ2" s="65"/>
      <c r="OBK2" s="65"/>
      <c r="OBL2" s="65"/>
      <c r="OBM2" s="65"/>
      <c r="OBN2" s="65"/>
      <c r="OBO2" s="65"/>
      <c r="OBP2" s="65"/>
      <c r="OBQ2" s="65"/>
      <c r="OBR2" s="65"/>
      <c r="OBS2" s="65"/>
      <c r="OBT2" s="65"/>
      <c r="OBU2" s="65"/>
      <c r="OBV2" s="65"/>
      <c r="OBW2" s="65"/>
      <c r="OBX2" s="65"/>
      <c r="OBY2" s="65"/>
      <c r="OBZ2" s="65"/>
      <c r="OCA2" s="65"/>
      <c r="OCB2" s="65"/>
      <c r="OCC2" s="65"/>
      <c r="OCD2" s="65"/>
      <c r="OCE2" s="65"/>
      <c r="OCF2" s="65"/>
      <c r="OCG2" s="65"/>
      <c r="OCH2" s="65"/>
      <c r="OCI2" s="65"/>
      <c r="OCJ2" s="65"/>
      <c r="OCK2" s="65"/>
      <c r="OCL2" s="65"/>
      <c r="OCM2" s="65"/>
      <c r="OCN2" s="65"/>
      <c r="OCO2" s="65"/>
      <c r="OCP2" s="65"/>
      <c r="OCQ2" s="65"/>
      <c r="OCR2" s="65"/>
      <c r="OCS2" s="65"/>
      <c r="OCT2" s="65"/>
      <c r="OCU2" s="65"/>
      <c r="OCV2" s="65"/>
      <c r="OCW2" s="65"/>
      <c r="OCX2" s="65"/>
      <c r="OCY2" s="65"/>
      <c r="OCZ2" s="65"/>
      <c r="ODA2" s="65"/>
      <c r="ODB2" s="65"/>
      <c r="ODC2" s="65"/>
      <c r="ODD2" s="65"/>
      <c r="ODE2" s="65"/>
      <c r="ODF2" s="65"/>
      <c r="ODG2" s="65"/>
      <c r="ODH2" s="65"/>
      <c r="ODI2" s="65"/>
      <c r="ODJ2" s="65"/>
      <c r="ODK2" s="65"/>
      <c r="ODL2" s="65"/>
      <c r="ODM2" s="65"/>
      <c r="ODN2" s="65"/>
      <c r="ODO2" s="65"/>
      <c r="ODP2" s="65"/>
      <c r="ODQ2" s="65"/>
      <c r="ODR2" s="65"/>
      <c r="ODS2" s="65"/>
      <c r="ODT2" s="65"/>
      <c r="ODU2" s="65"/>
      <c r="ODV2" s="65"/>
      <c r="ODW2" s="65"/>
      <c r="ODX2" s="65"/>
      <c r="ODY2" s="65"/>
      <c r="ODZ2" s="65"/>
      <c r="OEA2" s="65"/>
      <c r="OEB2" s="65"/>
      <c r="OEC2" s="65"/>
      <c r="OED2" s="65"/>
      <c r="OEE2" s="65"/>
      <c r="OEF2" s="65"/>
      <c r="OEG2" s="65"/>
      <c r="OEH2" s="65"/>
      <c r="OEI2" s="65"/>
      <c r="OEJ2" s="65"/>
      <c r="OEK2" s="65"/>
      <c r="OEL2" s="65"/>
      <c r="OEM2" s="65"/>
      <c r="OEN2" s="65"/>
      <c r="OEO2" s="65"/>
      <c r="OEP2" s="65"/>
      <c r="OEQ2" s="65"/>
      <c r="OER2" s="65"/>
      <c r="OES2" s="65"/>
      <c r="OET2" s="65"/>
      <c r="OEU2" s="65"/>
      <c r="OEV2" s="65"/>
      <c r="OEW2" s="65"/>
      <c r="OEX2" s="65"/>
      <c r="OEY2" s="65"/>
      <c r="OEZ2" s="65"/>
      <c r="OFA2" s="65"/>
      <c r="OFB2" s="65"/>
      <c r="OFC2" s="65"/>
      <c r="OFD2" s="65"/>
      <c r="OFE2" s="65"/>
      <c r="OFF2" s="65"/>
      <c r="OFG2" s="65"/>
      <c r="OFH2" s="65"/>
      <c r="OFI2" s="65"/>
      <c r="OFJ2" s="65"/>
      <c r="OFK2" s="65"/>
      <c r="OFL2" s="65"/>
      <c r="OFM2" s="65"/>
      <c r="OFN2" s="65"/>
      <c r="OFO2" s="65"/>
      <c r="OFP2" s="65"/>
      <c r="OFQ2" s="65"/>
      <c r="OFR2" s="65"/>
      <c r="OFS2" s="65"/>
      <c r="OFT2" s="65"/>
      <c r="OFU2" s="65"/>
      <c r="OFV2" s="65"/>
      <c r="OFW2" s="65"/>
      <c r="OFX2" s="65"/>
      <c r="OFY2" s="65"/>
      <c r="OFZ2" s="65"/>
      <c r="OGA2" s="65"/>
      <c r="OGB2" s="65"/>
      <c r="OGC2" s="65"/>
      <c r="OGD2" s="65"/>
      <c r="OGE2" s="65"/>
      <c r="OGF2" s="65"/>
      <c r="OGG2" s="65"/>
      <c r="OGH2" s="65"/>
      <c r="OGI2" s="65"/>
      <c r="OGJ2" s="65"/>
      <c r="OGK2" s="65"/>
      <c r="OGL2" s="65"/>
      <c r="OGM2" s="65"/>
      <c r="OGN2" s="65"/>
      <c r="OGO2" s="65"/>
      <c r="OGP2" s="65"/>
      <c r="OGQ2" s="65"/>
      <c r="OGR2" s="65"/>
      <c r="OGS2" s="65"/>
      <c r="OGT2" s="65"/>
      <c r="OGU2" s="65"/>
      <c r="OGV2" s="65"/>
      <c r="OGW2" s="65"/>
      <c r="OGX2" s="65"/>
      <c r="OGY2" s="65"/>
      <c r="OGZ2" s="65"/>
      <c r="OHA2" s="65"/>
      <c r="OHB2" s="65"/>
      <c r="OHC2" s="65"/>
      <c r="OHD2" s="65"/>
      <c r="OHE2" s="65"/>
      <c r="OHF2" s="65"/>
      <c r="OHG2" s="65"/>
      <c r="OHH2" s="65"/>
      <c r="OHI2" s="65"/>
      <c r="OHJ2" s="65"/>
      <c r="OHK2" s="65"/>
      <c r="OHL2" s="65"/>
      <c r="OHM2" s="65"/>
      <c r="OHN2" s="65"/>
      <c r="OHO2" s="65"/>
      <c r="OHP2" s="65"/>
      <c r="OHQ2" s="65"/>
      <c r="OHR2" s="65"/>
      <c r="OHS2" s="65"/>
      <c r="OHT2" s="65"/>
      <c r="OHU2" s="65"/>
      <c r="OHV2" s="65"/>
      <c r="OHW2" s="65"/>
      <c r="OHX2" s="65"/>
      <c r="OHY2" s="65"/>
      <c r="OHZ2" s="65"/>
      <c r="OIA2" s="65"/>
      <c r="OIB2" s="65"/>
      <c r="OIC2" s="65"/>
      <c r="OID2" s="65"/>
      <c r="OIE2" s="65"/>
      <c r="OIF2" s="65"/>
      <c r="OIG2" s="65"/>
      <c r="OIH2" s="65"/>
      <c r="OII2" s="65"/>
      <c r="OIJ2" s="65"/>
      <c r="OIK2" s="65"/>
      <c r="OIL2" s="65"/>
      <c r="OIM2" s="65"/>
      <c r="OIN2" s="65"/>
      <c r="OIO2" s="65"/>
      <c r="OIP2" s="65"/>
      <c r="OIQ2" s="65"/>
      <c r="OIR2" s="65"/>
      <c r="OIS2" s="65"/>
      <c r="OIT2" s="65"/>
      <c r="OIU2" s="65"/>
      <c r="OIV2" s="65"/>
      <c r="OIW2" s="65"/>
      <c r="OIX2" s="65"/>
      <c r="OIY2" s="65"/>
      <c r="OIZ2" s="65"/>
      <c r="OJA2" s="65"/>
      <c r="OJB2" s="65"/>
      <c r="OJC2" s="65"/>
      <c r="OJD2" s="65"/>
      <c r="OJE2" s="65"/>
      <c r="OJF2" s="65"/>
      <c r="OJG2" s="65"/>
      <c r="OJH2" s="65"/>
      <c r="OJI2" s="65"/>
      <c r="OJJ2" s="65"/>
      <c r="OJK2" s="65"/>
      <c r="OJL2" s="65"/>
      <c r="OJM2" s="65"/>
      <c r="OJN2" s="65"/>
      <c r="OJO2" s="65"/>
      <c r="OJP2" s="65"/>
      <c r="OJQ2" s="65"/>
      <c r="OJR2" s="65"/>
      <c r="OJS2" s="65"/>
      <c r="OJT2" s="65"/>
      <c r="OJU2" s="65"/>
      <c r="OJV2" s="65"/>
      <c r="OJW2" s="65"/>
      <c r="OJX2" s="65"/>
      <c r="OJY2" s="65"/>
      <c r="OJZ2" s="65"/>
      <c r="OKA2" s="65"/>
      <c r="OKB2" s="65"/>
      <c r="OKC2" s="65"/>
      <c r="OKD2" s="65"/>
      <c r="OKE2" s="65"/>
      <c r="OKF2" s="65"/>
      <c r="OKG2" s="65"/>
      <c r="OKH2" s="65"/>
      <c r="OKI2" s="65"/>
      <c r="OKJ2" s="65"/>
      <c r="OKK2" s="65"/>
      <c r="OKL2" s="65"/>
      <c r="OKM2" s="65"/>
      <c r="OKN2" s="65"/>
      <c r="OKO2" s="65"/>
      <c r="OKP2" s="65"/>
      <c r="OKQ2" s="65"/>
      <c r="OKR2" s="65"/>
      <c r="OKS2" s="65"/>
      <c r="OKT2" s="65"/>
      <c r="OKU2" s="65"/>
      <c r="OKV2" s="65"/>
      <c r="OKW2" s="65"/>
      <c r="OKX2" s="65"/>
      <c r="OKY2" s="65"/>
      <c r="OKZ2" s="65"/>
      <c r="OLA2" s="65"/>
      <c r="OLB2" s="65"/>
      <c r="OLC2" s="65"/>
      <c r="OLD2" s="65"/>
      <c r="OLE2" s="65"/>
      <c r="OLF2" s="65"/>
      <c r="OLG2" s="65"/>
      <c r="OLH2" s="65"/>
      <c r="OLI2" s="65"/>
      <c r="OLJ2" s="65"/>
      <c r="OLK2" s="65"/>
      <c r="OLL2" s="65"/>
      <c r="OLM2" s="65"/>
      <c r="OLN2" s="65"/>
      <c r="OLO2" s="65"/>
      <c r="OLP2" s="65"/>
      <c r="OLQ2" s="65"/>
      <c r="OLR2" s="65"/>
      <c r="OLS2" s="65"/>
      <c r="OLT2" s="65"/>
      <c r="OLU2" s="65"/>
      <c r="OLV2" s="65"/>
      <c r="OLW2" s="65"/>
      <c r="OLX2" s="65"/>
      <c r="OLY2" s="65"/>
      <c r="OLZ2" s="65"/>
      <c r="OMA2" s="65"/>
      <c r="OMB2" s="65"/>
      <c r="OMC2" s="65"/>
      <c r="OMD2" s="65"/>
      <c r="OME2" s="65"/>
      <c r="OMF2" s="65"/>
      <c r="OMG2" s="65"/>
      <c r="OMH2" s="65"/>
      <c r="OMI2" s="65"/>
      <c r="OMJ2" s="65"/>
      <c r="OMK2" s="65"/>
      <c r="OML2" s="65"/>
      <c r="OMM2" s="65"/>
      <c r="OMN2" s="65"/>
      <c r="OMO2" s="65"/>
      <c r="OMP2" s="65"/>
      <c r="OMQ2" s="65"/>
      <c r="OMR2" s="65"/>
      <c r="OMS2" s="65"/>
      <c r="OMT2" s="65"/>
      <c r="OMU2" s="65"/>
      <c r="OMV2" s="65"/>
      <c r="OMW2" s="65"/>
      <c r="OMX2" s="65"/>
      <c r="OMY2" s="65"/>
      <c r="OMZ2" s="65"/>
      <c r="ONA2" s="65"/>
      <c r="ONB2" s="65"/>
      <c r="ONC2" s="65"/>
      <c r="OND2" s="65"/>
      <c r="ONE2" s="65"/>
      <c r="ONF2" s="65"/>
      <c r="ONG2" s="65"/>
      <c r="ONH2" s="65"/>
      <c r="ONI2" s="65"/>
      <c r="ONJ2" s="65"/>
      <c r="ONK2" s="65"/>
      <c r="ONL2" s="65"/>
      <c r="ONM2" s="65"/>
      <c r="ONN2" s="65"/>
      <c r="ONO2" s="65"/>
      <c r="ONP2" s="65"/>
      <c r="ONQ2" s="65"/>
      <c r="ONR2" s="65"/>
      <c r="ONS2" s="65"/>
      <c r="ONT2" s="65"/>
      <c r="ONU2" s="65"/>
      <c r="ONV2" s="65"/>
      <c r="ONW2" s="65"/>
      <c r="ONX2" s="65"/>
      <c r="ONY2" s="65"/>
      <c r="ONZ2" s="65"/>
      <c r="OOA2" s="65"/>
      <c r="OOB2" s="65"/>
      <c r="OOC2" s="65"/>
      <c r="OOD2" s="65"/>
      <c r="OOE2" s="65"/>
      <c r="OOF2" s="65"/>
      <c r="OOG2" s="65"/>
      <c r="OOH2" s="65"/>
      <c r="OOI2" s="65"/>
      <c r="OOJ2" s="65"/>
      <c r="OOK2" s="65"/>
      <c r="OOL2" s="65"/>
      <c r="OOM2" s="65"/>
      <c r="OON2" s="65"/>
      <c r="OOO2" s="65"/>
      <c r="OOP2" s="65"/>
      <c r="OOQ2" s="65"/>
      <c r="OOR2" s="65"/>
      <c r="OOS2" s="65"/>
      <c r="OOT2" s="65"/>
      <c r="OOU2" s="65"/>
      <c r="OOV2" s="65"/>
      <c r="OOW2" s="65"/>
      <c r="OOX2" s="65"/>
      <c r="OOY2" s="65"/>
      <c r="OOZ2" s="65"/>
      <c r="OPA2" s="65"/>
      <c r="OPB2" s="65"/>
      <c r="OPC2" s="65"/>
      <c r="OPD2" s="65"/>
      <c r="OPE2" s="65"/>
      <c r="OPF2" s="65"/>
      <c r="OPG2" s="65"/>
      <c r="OPH2" s="65"/>
      <c r="OPI2" s="65"/>
      <c r="OPJ2" s="65"/>
      <c r="OPK2" s="65"/>
      <c r="OPL2" s="65"/>
      <c r="OPM2" s="65"/>
      <c r="OPN2" s="65"/>
      <c r="OPO2" s="65"/>
      <c r="OPP2" s="65"/>
      <c r="OPQ2" s="65"/>
      <c r="OPR2" s="65"/>
      <c r="OPS2" s="65"/>
      <c r="OPT2" s="65"/>
      <c r="OPU2" s="65"/>
      <c r="OPV2" s="65"/>
      <c r="OPW2" s="65"/>
      <c r="OPX2" s="65"/>
      <c r="OPY2" s="65"/>
      <c r="OPZ2" s="65"/>
      <c r="OQA2" s="65"/>
      <c r="OQB2" s="65"/>
      <c r="OQC2" s="65"/>
      <c r="OQD2" s="65"/>
      <c r="OQE2" s="65"/>
      <c r="OQF2" s="65"/>
      <c r="OQG2" s="65"/>
      <c r="OQH2" s="65"/>
      <c r="OQI2" s="65"/>
      <c r="OQJ2" s="65"/>
      <c r="OQK2" s="65"/>
      <c r="OQL2" s="65"/>
      <c r="OQM2" s="65"/>
      <c r="OQN2" s="65"/>
      <c r="OQO2" s="65"/>
      <c r="OQP2" s="65"/>
      <c r="OQQ2" s="65"/>
      <c r="OQR2" s="65"/>
      <c r="OQS2" s="65"/>
      <c r="OQT2" s="65"/>
      <c r="OQU2" s="65"/>
      <c r="OQV2" s="65"/>
      <c r="OQW2" s="65"/>
      <c r="OQX2" s="65"/>
      <c r="OQY2" s="65"/>
      <c r="OQZ2" s="65"/>
      <c r="ORA2" s="65"/>
      <c r="ORB2" s="65"/>
      <c r="ORC2" s="65"/>
      <c r="ORD2" s="65"/>
      <c r="ORE2" s="65"/>
      <c r="ORF2" s="65"/>
      <c r="ORG2" s="65"/>
      <c r="ORH2" s="65"/>
      <c r="ORI2" s="65"/>
      <c r="ORJ2" s="65"/>
      <c r="ORK2" s="65"/>
      <c r="ORL2" s="65"/>
      <c r="ORM2" s="65"/>
      <c r="ORN2" s="65"/>
      <c r="ORO2" s="65"/>
      <c r="ORP2" s="65"/>
      <c r="ORQ2" s="65"/>
      <c r="ORR2" s="65"/>
      <c r="ORS2" s="65"/>
      <c r="ORT2" s="65"/>
      <c r="ORU2" s="65"/>
      <c r="ORV2" s="65"/>
      <c r="ORW2" s="65"/>
      <c r="ORX2" s="65"/>
      <c r="ORY2" s="65"/>
      <c r="ORZ2" s="65"/>
      <c r="OSA2" s="65"/>
      <c r="OSB2" s="65"/>
      <c r="OSC2" s="65"/>
      <c r="OSD2" s="65"/>
      <c r="OSE2" s="65"/>
      <c r="OSF2" s="65"/>
      <c r="OSG2" s="65"/>
      <c r="OSH2" s="65"/>
      <c r="OSI2" s="65"/>
      <c r="OSJ2" s="65"/>
      <c r="OSK2" s="65"/>
      <c r="OSL2" s="65"/>
      <c r="OSM2" s="65"/>
      <c r="OSN2" s="65"/>
      <c r="OSO2" s="65"/>
      <c r="OSP2" s="65"/>
      <c r="OSQ2" s="65"/>
      <c r="OSR2" s="65"/>
      <c r="OSS2" s="65"/>
      <c r="OST2" s="65"/>
      <c r="OSU2" s="65"/>
      <c r="OSV2" s="65"/>
      <c r="OSW2" s="65"/>
      <c r="OSX2" s="65"/>
      <c r="OSY2" s="65"/>
      <c r="OSZ2" s="65"/>
      <c r="OTA2" s="65"/>
      <c r="OTB2" s="65"/>
      <c r="OTC2" s="65"/>
      <c r="OTD2" s="65"/>
      <c r="OTE2" s="65"/>
      <c r="OTF2" s="65"/>
      <c r="OTG2" s="65"/>
      <c r="OTH2" s="65"/>
      <c r="OTI2" s="65"/>
      <c r="OTJ2" s="65"/>
      <c r="OTK2" s="65"/>
      <c r="OTL2" s="65"/>
      <c r="OTM2" s="65"/>
      <c r="OTN2" s="65"/>
      <c r="OTO2" s="65"/>
      <c r="OTP2" s="65"/>
      <c r="OTQ2" s="65"/>
      <c r="OTR2" s="65"/>
      <c r="OTS2" s="65"/>
      <c r="OTT2" s="65"/>
      <c r="OTU2" s="65"/>
      <c r="OTV2" s="65"/>
      <c r="OTW2" s="65"/>
      <c r="OTX2" s="65"/>
      <c r="OTY2" s="65"/>
      <c r="OTZ2" s="65"/>
      <c r="OUA2" s="65"/>
      <c r="OUB2" s="65"/>
      <c r="OUC2" s="65"/>
      <c r="OUD2" s="65"/>
      <c r="OUE2" s="65"/>
      <c r="OUF2" s="65"/>
      <c r="OUG2" s="65"/>
      <c r="OUH2" s="65"/>
      <c r="OUI2" s="65"/>
      <c r="OUJ2" s="65"/>
      <c r="OUK2" s="65"/>
      <c r="OUL2" s="65"/>
      <c r="OUM2" s="65"/>
      <c r="OUN2" s="65"/>
      <c r="OUO2" s="65"/>
      <c r="OUP2" s="65"/>
      <c r="OUQ2" s="65"/>
      <c r="OUR2" s="65"/>
      <c r="OUS2" s="65"/>
      <c r="OUT2" s="65"/>
      <c r="OUU2" s="65"/>
      <c r="OUV2" s="65"/>
      <c r="OUW2" s="65"/>
      <c r="OUX2" s="65"/>
      <c r="OUY2" s="65"/>
      <c r="OUZ2" s="65"/>
      <c r="OVA2" s="65"/>
      <c r="OVB2" s="65"/>
      <c r="OVC2" s="65"/>
      <c r="OVD2" s="65"/>
      <c r="OVE2" s="65"/>
      <c r="OVF2" s="65"/>
      <c r="OVG2" s="65"/>
      <c r="OVH2" s="65"/>
      <c r="OVI2" s="65"/>
      <c r="OVJ2" s="65"/>
      <c r="OVK2" s="65"/>
      <c r="OVL2" s="65"/>
      <c r="OVM2" s="65"/>
      <c r="OVN2" s="65"/>
      <c r="OVO2" s="65"/>
      <c r="OVP2" s="65"/>
      <c r="OVQ2" s="65"/>
      <c r="OVR2" s="65"/>
      <c r="OVS2" s="65"/>
      <c r="OVT2" s="65"/>
      <c r="OVU2" s="65"/>
      <c r="OVV2" s="65"/>
      <c r="OVW2" s="65"/>
      <c r="OVX2" s="65"/>
      <c r="OVY2" s="65"/>
      <c r="OVZ2" s="65"/>
      <c r="OWA2" s="65"/>
      <c r="OWB2" s="65"/>
      <c r="OWC2" s="65"/>
      <c r="OWD2" s="65"/>
      <c r="OWE2" s="65"/>
      <c r="OWF2" s="65"/>
      <c r="OWG2" s="65"/>
      <c r="OWH2" s="65"/>
      <c r="OWI2" s="65"/>
      <c r="OWJ2" s="65"/>
      <c r="OWK2" s="65"/>
      <c r="OWL2" s="65"/>
      <c r="OWM2" s="65"/>
      <c r="OWN2" s="65"/>
      <c r="OWO2" s="65"/>
      <c r="OWP2" s="65"/>
      <c r="OWQ2" s="65"/>
      <c r="OWR2" s="65"/>
      <c r="OWS2" s="65"/>
      <c r="OWT2" s="65"/>
      <c r="OWU2" s="65"/>
      <c r="OWV2" s="65"/>
      <c r="OWW2" s="65"/>
      <c r="OWX2" s="65"/>
      <c r="OWY2" s="65"/>
      <c r="OWZ2" s="65"/>
      <c r="OXA2" s="65"/>
      <c r="OXB2" s="65"/>
      <c r="OXC2" s="65"/>
      <c r="OXD2" s="65"/>
      <c r="OXE2" s="65"/>
      <c r="OXF2" s="65"/>
      <c r="OXG2" s="65"/>
      <c r="OXH2" s="65"/>
      <c r="OXI2" s="65"/>
      <c r="OXJ2" s="65"/>
      <c r="OXK2" s="65"/>
      <c r="OXL2" s="65"/>
      <c r="OXM2" s="65"/>
      <c r="OXN2" s="65"/>
      <c r="OXO2" s="65"/>
      <c r="OXP2" s="65"/>
      <c r="OXQ2" s="65"/>
      <c r="OXR2" s="65"/>
      <c r="OXS2" s="65"/>
      <c r="OXT2" s="65"/>
      <c r="OXU2" s="65"/>
      <c r="OXV2" s="65"/>
      <c r="OXW2" s="65"/>
      <c r="OXX2" s="65"/>
      <c r="OXY2" s="65"/>
      <c r="OXZ2" s="65"/>
      <c r="OYA2" s="65"/>
      <c r="OYB2" s="65"/>
      <c r="OYC2" s="65"/>
      <c r="OYD2" s="65"/>
      <c r="OYE2" s="65"/>
      <c r="OYF2" s="65"/>
      <c r="OYG2" s="65"/>
      <c r="OYH2" s="65"/>
      <c r="OYI2" s="65"/>
      <c r="OYJ2" s="65"/>
      <c r="OYK2" s="65"/>
      <c r="OYL2" s="65"/>
      <c r="OYM2" s="65"/>
      <c r="OYN2" s="65"/>
      <c r="OYO2" s="65"/>
      <c r="OYP2" s="65"/>
      <c r="OYQ2" s="65"/>
      <c r="OYR2" s="65"/>
      <c r="OYS2" s="65"/>
      <c r="OYT2" s="65"/>
      <c r="OYU2" s="65"/>
      <c r="OYV2" s="65"/>
      <c r="OYW2" s="65"/>
      <c r="OYX2" s="65"/>
      <c r="OYY2" s="65"/>
      <c r="OYZ2" s="65"/>
      <c r="OZA2" s="65"/>
      <c r="OZB2" s="65"/>
      <c r="OZC2" s="65"/>
      <c r="OZD2" s="65"/>
      <c r="OZE2" s="65"/>
      <c r="OZF2" s="65"/>
      <c r="OZG2" s="65"/>
      <c r="OZH2" s="65"/>
      <c r="OZI2" s="65"/>
      <c r="OZJ2" s="65"/>
      <c r="OZK2" s="65"/>
      <c r="OZL2" s="65"/>
      <c r="OZM2" s="65"/>
      <c r="OZN2" s="65"/>
      <c r="OZO2" s="65"/>
      <c r="OZP2" s="65"/>
      <c r="OZQ2" s="65"/>
      <c r="OZR2" s="65"/>
      <c r="OZS2" s="65"/>
      <c r="OZT2" s="65"/>
      <c r="OZU2" s="65"/>
      <c r="OZV2" s="65"/>
      <c r="OZW2" s="65"/>
      <c r="OZX2" s="65"/>
      <c r="OZY2" s="65"/>
      <c r="OZZ2" s="65"/>
      <c r="PAA2" s="65"/>
      <c r="PAB2" s="65"/>
      <c r="PAC2" s="65"/>
      <c r="PAD2" s="65"/>
      <c r="PAE2" s="65"/>
      <c r="PAF2" s="65"/>
      <c r="PAG2" s="65"/>
      <c r="PAH2" s="65"/>
      <c r="PAI2" s="65"/>
      <c r="PAJ2" s="65"/>
      <c r="PAK2" s="65"/>
      <c r="PAL2" s="65"/>
      <c r="PAM2" s="65"/>
      <c r="PAN2" s="65"/>
      <c r="PAO2" s="65"/>
      <c r="PAP2" s="65"/>
      <c r="PAQ2" s="65"/>
      <c r="PAR2" s="65"/>
      <c r="PAS2" s="65"/>
      <c r="PAT2" s="65"/>
      <c r="PAU2" s="65"/>
      <c r="PAV2" s="65"/>
      <c r="PAW2" s="65"/>
      <c r="PAX2" s="65"/>
      <c r="PAY2" s="65"/>
      <c r="PAZ2" s="65"/>
      <c r="PBA2" s="65"/>
      <c r="PBB2" s="65"/>
      <c r="PBC2" s="65"/>
      <c r="PBD2" s="65"/>
      <c r="PBE2" s="65"/>
      <c r="PBF2" s="65"/>
      <c r="PBG2" s="65"/>
      <c r="PBH2" s="65"/>
      <c r="PBI2" s="65"/>
      <c r="PBJ2" s="65"/>
      <c r="PBK2" s="65"/>
      <c r="PBL2" s="65"/>
      <c r="PBM2" s="65"/>
      <c r="PBN2" s="65"/>
      <c r="PBO2" s="65"/>
      <c r="PBP2" s="65"/>
      <c r="PBQ2" s="65"/>
      <c r="PBR2" s="65"/>
      <c r="PBS2" s="65"/>
      <c r="PBT2" s="65"/>
      <c r="PBU2" s="65"/>
      <c r="PBV2" s="65"/>
      <c r="PBW2" s="65"/>
      <c r="PBX2" s="65"/>
      <c r="PBY2" s="65"/>
      <c r="PBZ2" s="65"/>
      <c r="PCA2" s="65"/>
      <c r="PCB2" s="65"/>
      <c r="PCC2" s="65"/>
      <c r="PCD2" s="65"/>
      <c r="PCE2" s="65"/>
      <c r="PCF2" s="65"/>
      <c r="PCG2" s="65"/>
      <c r="PCH2" s="65"/>
      <c r="PCI2" s="65"/>
      <c r="PCJ2" s="65"/>
      <c r="PCK2" s="65"/>
      <c r="PCL2" s="65"/>
      <c r="PCM2" s="65"/>
      <c r="PCN2" s="65"/>
      <c r="PCO2" s="65"/>
      <c r="PCP2" s="65"/>
      <c r="PCQ2" s="65"/>
      <c r="PCR2" s="65"/>
      <c r="PCS2" s="65"/>
      <c r="PCT2" s="65"/>
      <c r="PCU2" s="65"/>
      <c r="PCV2" s="65"/>
      <c r="PCW2" s="65"/>
      <c r="PCX2" s="65"/>
      <c r="PCY2" s="65"/>
      <c r="PCZ2" s="65"/>
      <c r="PDA2" s="65"/>
      <c r="PDB2" s="65"/>
      <c r="PDC2" s="65"/>
      <c r="PDD2" s="65"/>
      <c r="PDE2" s="65"/>
      <c r="PDF2" s="65"/>
      <c r="PDG2" s="65"/>
      <c r="PDH2" s="65"/>
      <c r="PDI2" s="65"/>
      <c r="PDJ2" s="65"/>
      <c r="PDK2" s="65"/>
      <c r="PDL2" s="65"/>
      <c r="PDM2" s="65"/>
      <c r="PDN2" s="65"/>
      <c r="PDO2" s="65"/>
      <c r="PDP2" s="65"/>
      <c r="PDQ2" s="65"/>
      <c r="PDR2" s="65"/>
      <c r="PDS2" s="65"/>
      <c r="PDT2" s="65"/>
      <c r="PDU2" s="65"/>
      <c r="PDV2" s="65"/>
      <c r="PDW2" s="65"/>
      <c r="PDX2" s="65"/>
      <c r="PDY2" s="65"/>
      <c r="PDZ2" s="65"/>
      <c r="PEA2" s="65"/>
      <c r="PEB2" s="65"/>
      <c r="PEC2" s="65"/>
      <c r="PED2" s="65"/>
      <c r="PEE2" s="65"/>
      <c r="PEF2" s="65"/>
      <c r="PEG2" s="65"/>
      <c r="PEH2" s="65"/>
      <c r="PEI2" s="65"/>
      <c r="PEJ2" s="65"/>
      <c r="PEK2" s="65"/>
      <c r="PEL2" s="65"/>
      <c r="PEM2" s="65"/>
      <c r="PEN2" s="65"/>
      <c r="PEO2" s="65"/>
      <c r="PEP2" s="65"/>
      <c r="PEQ2" s="65"/>
      <c r="PER2" s="65"/>
      <c r="PES2" s="65"/>
      <c r="PET2" s="65"/>
      <c r="PEU2" s="65"/>
      <c r="PEV2" s="65"/>
      <c r="PEW2" s="65"/>
      <c r="PEX2" s="65"/>
      <c r="PEY2" s="65"/>
      <c r="PEZ2" s="65"/>
      <c r="PFA2" s="65"/>
      <c r="PFB2" s="65"/>
      <c r="PFC2" s="65"/>
      <c r="PFD2" s="65"/>
      <c r="PFE2" s="65"/>
      <c r="PFF2" s="65"/>
      <c r="PFG2" s="65"/>
      <c r="PFH2" s="65"/>
      <c r="PFI2" s="65"/>
      <c r="PFJ2" s="65"/>
      <c r="PFK2" s="65"/>
      <c r="PFL2" s="65"/>
      <c r="PFM2" s="65"/>
      <c r="PFN2" s="65"/>
      <c r="PFO2" s="65"/>
      <c r="PFP2" s="65"/>
      <c r="PFQ2" s="65"/>
      <c r="PFR2" s="65"/>
      <c r="PFS2" s="65"/>
      <c r="PFT2" s="65"/>
      <c r="PFU2" s="65"/>
      <c r="PFV2" s="65"/>
      <c r="PFW2" s="65"/>
      <c r="PFX2" s="65"/>
      <c r="PFY2" s="65"/>
      <c r="PFZ2" s="65"/>
      <c r="PGA2" s="65"/>
      <c r="PGB2" s="65"/>
      <c r="PGC2" s="65"/>
      <c r="PGD2" s="65"/>
      <c r="PGE2" s="65"/>
      <c r="PGF2" s="65"/>
      <c r="PGG2" s="65"/>
      <c r="PGH2" s="65"/>
      <c r="PGI2" s="65"/>
      <c r="PGJ2" s="65"/>
      <c r="PGK2" s="65"/>
      <c r="PGL2" s="65"/>
      <c r="PGM2" s="65"/>
      <c r="PGN2" s="65"/>
      <c r="PGO2" s="65"/>
      <c r="PGP2" s="65"/>
      <c r="PGQ2" s="65"/>
      <c r="PGR2" s="65"/>
      <c r="PGS2" s="65"/>
      <c r="PGT2" s="65"/>
      <c r="PGU2" s="65"/>
      <c r="PGV2" s="65"/>
      <c r="PGW2" s="65"/>
      <c r="PGX2" s="65"/>
      <c r="PGY2" s="65"/>
      <c r="PGZ2" s="65"/>
      <c r="PHA2" s="65"/>
      <c r="PHB2" s="65"/>
      <c r="PHC2" s="65"/>
      <c r="PHD2" s="65"/>
      <c r="PHE2" s="65"/>
      <c r="PHF2" s="65"/>
      <c r="PHG2" s="65"/>
      <c r="PHH2" s="65"/>
      <c r="PHI2" s="65"/>
      <c r="PHJ2" s="65"/>
      <c r="PHK2" s="65"/>
      <c r="PHL2" s="65"/>
      <c r="PHM2" s="65"/>
      <c r="PHN2" s="65"/>
      <c r="PHO2" s="65"/>
      <c r="PHP2" s="65"/>
      <c r="PHQ2" s="65"/>
      <c r="PHR2" s="65"/>
      <c r="PHS2" s="65"/>
      <c r="PHT2" s="65"/>
      <c r="PHU2" s="65"/>
      <c r="PHV2" s="65"/>
      <c r="PHW2" s="65"/>
      <c r="PHX2" s="65"/>
      <c r="PHY2" s="65"/>
      <c r="PHZ2" s="65"/>
      <c r="PIA2" s="65"/>
      <c r="PIB2" s="65"/>
      <c r="PIC2" s="65"/>
      <c r="PID2" s="65"/>
      <c r="PIE2" s="65"/>
      <c r="PIF2" s="65"/>
      <c r="PIG2" s="65"/>
      <c r="PIH2" s="65"/>
      <c r="PII2" s="65"/>
      <c r="PIJ2" s="65"/>
      <c r="PIK2" s="65"/>
      <c r="PIL2" s="65"/>
      <c r="PIM2" s="65"/>
      <c r="PIN2" s="65"/>
      <c r="PIO2" s="65"/>
      <c r="PIP2" s="65"/>
      <c r="PIQ2" s="65"/>
      <c r="PIR2" s="65"/>
      <c r="PIS2" s="65"/>
      <c r="PIT2" s="65"/>
      <c r="PIU2" s="65"/>
      <c r="PIV2" s="65"/>
      <c r="PIW2" s="65"/>
      <c r="PIX2" s="65"/>
      <c r="PIY2" s="65"/>
      <c r="PIZ2" s="65"/>
      <c r="PJA2" s="65"/>
      <c r="PJB2" s="65"/>
      <c r="PJC2" s="65"/>
      <c r="PJD2" s="65"/>
      <c r="PJE2" s="65"/>
      <c r="PJF2" s="65"/>
      <c r="PJG2" s="65"/>
      <c r="PJH2" s="65"/>
      <c r="PJI2" s="65"/>
      <c r="PJJ2" s="65"/>
      <c r="PJK2" s="65"/>
      <c r="PJL2" s="65"/>
      <c r="PJM2" s="65"/>
      <c r="PJN2" s="65"/>
      <c r="PJO2" s="65"/>
      <c r="PJP2" s="65"/>
      <c r="PJQ2" s="65"/>
      <c r="PJR2" s="65"/>
      <c r="PJS2" s="65"/>
      <c r="PJT2" s="65"/>
      <c r="PJU2" s="65"/>
      <c r="PJV2" s="65"/>
      <c r="PJW2" s="65"/>
      <c r="PJX2" s="65"/>
      <c r="PJY2" s="65"/>
      <c r="PJZ2" s="65"/>
      <c r="PKA2" s="65"/>
      <c r="PKB2" s="65"/>
      <c r="PKC2" s="65"/>
      <c r="PKD2" s="65"/>
      <c r="PKE2" s="65"/>
      <c r="PKF2" s="65"/>
      <c r="PKG2" s="65"/>
      <c r="PKH2" s="65"/>
      <c r="PKI2" s="65"/>
      <c r="PKJ2" s="65"/>
      <c r="PKK2" s="65"/>
      <c r="PKL2" s="65"/>
      <c r="PKM2" s="65"/>
      <c r="PKN2" s="65"/>
      <c r="PKO2" s="65"/>
      <c r="PKP2" s="65"/>
      <c r="PKQ2" s="65"/>
      <c r="PKR2" s="65"/>
      <c r="PKS2" s="65"/>
      <c r="PKT2" s="65"/>
      <c r="PKU2" s="65"/>
      <c r="PKV2" s="65"/>
      <c r="PKW2" s="65"/>
      <c r="PKX2" s="65"/>
      <c r="PKY2" s="65"/>
      <c r="PKZ2" s="65"/>
      <c r="PLA2" s="65"/>
      <c r="PLB2" s="65"/>
      <c r="PLC2" s="65"/>
      <c r="PLD2" s="65"/>
      <c r="PLE2" s="65"/>
      <c r="PLF2" s="65"/>
      <c r="PLG2" s="65"/>
      <c r="PLH2" s="65"/>
      <c r="PLI2" s="65"/>
      <c r="PLJ2" s="65"/>
      <c r="PLK2" s="65"/>
      <c r="PLL2" s="65"/>
      <c r="PLM2" s="65"/>
      <c r="PLN2" s="65"/>
      <c r="PLO2" s="65"/>
      <c r="PLP2" s="65"/>
      <c r="PLQ2" s="65"/>
      <c r="PLR2" s="65"/>
      <c r="PLS2" s="65"/>
      <c r="PLT2" s="65"/>
      <c r="PLU2" s="65"/>
      <c r="PLV2" s="65"/>
      <c r="PLW2" s="65"/>
      <c r="PLX2" s="65"/>
      <c r="PLY2" s="65"/>
      <c r="PLZ2" s="65"/>
      <c r="PMA2" s="65"/>
      <c r="PMB2" s="65"/>
      <c r="PMC2" s="65"/>
      <c r="PMD2" s="65"/>
      <c r="PME2" s="65"/>
      <c r="PMF2" s="65"/>
      <c r="PMG2" s="65"/>
      <c r="PMH2" s="65"/>
      <c r="PMI2" s="65"/>
      <c r="PMJ2" s="65"/>
      <c r="PMK2" s="65"/>
      <c r="PML2" s="65"/>
      <c r="PMM2" s="65"/>
      <c r="PMN2" s="65"/>
      <c r="PMO2" s="65"/>
      <c r="PMP2" s="65"/>
      <c r="PMQ2" s="65"/>
      <c r="PMR2" s="65"/>
      <c r="PMS2" s="65"/>
      <c r="PMT2" s="65"/>
      <c r="PMU2" s="65"/>
      <c r="PMV2" s="65"/>
      <c r="PMW2" s="65"/>
      <c r="PMX2" s="65"/>
      <c r="PMY2" s="65"/>
      <c r="PMZ2" s="65"/>
      <c r="PNA2" s="65"/>
      <c r="PNB2" s="65"/>
      <c r="PNC2" s="65"/>
      <c r="PND2" s="65"/>
      <c r="PNE2" s="65"/>
      <c r="PNF2" s="65"/>
      <c r="PNG2" s="65"/>
      <c r="PNH2" s="65"/>
      <c r="PNI2" s="65"/>
      <c r="PNJ2" s="65"/>
      <c r="PNK2" s="65"/>
      <c r="PNL2" s="65"/>
      <c r="PNM2" s="65"/>
      <c r="PNN2" s="65"/>
      <c r="PNO2" s="65"/>
      <c r="PNP2" s="65"/>
      <c r="PNQ2" s="65"/>
      <c r="PNR2" s="65"/>
      <c r="PNS2" s="65"/>
      <c r="PNT2" s="65"/>
      <c r="PNU2" s="65"/>
      <c r="PNV2" s="65"/>
      <c r="PNW2" s="65"/>
      <c r="PNX2" s="65"/>
      <c r="PNY2" s="65"/>
      <c r="PNZ2" s="65"/>
      <c r="POA2" s="65"/>
      <c r="POB2" s="65"/>
      <c r="POC2" s="65"/>
      <c r="POD2" s="65"/>
      <c r="POE2" s="65"/>
      <c r="POF2" s="65"/>
      <c r="POG2" s="65"/>
      <c r="POH2" s="65"/>
      <c r="POI2" s="65"/>
      <c r="POJ2" s="65"/>
      <c r="POK2" s="65"/>
      <c r="POL2" s="65"/>
      <c r="POM2" s="65"/>
      <c r="PON2" s="65"/>
      <c r="POO2" s="65"/>
      <c r="POP2" s="65"/>
      <c r="POQ2" s="65"/>
      <c r="POR2" s="65"/>
      <c r="POS2" s="65"/>
      <c r="POT2" s="65"/>
      <c r="POU2" s="65"/>
      <c r="POV2" s="65"/>
      <c r="POW2" s="65"/>
      <c r="POX2" s="65"/>
      <c r="POY2" s="65"/>
      <c r="POZ2" s="65"/>
      <c r="PPA2" s="65"/>
      <c r="PPB2" s="65"/>
      <c r="PPC2" s="65"/>
      <c r="PPD2" s="65"/>
      <c r="PPE2" s="65"/>
      <c r="PPF2" s="65"/>
      <c r="PPG2" s="65"/>
      <c r="PPH2" s="65"/>
      <c r="PPI2" s="65"/>
      <c r="PPJ2" s="65"/>
      <c r="PPK2" s="65"/>
      <c r="PPL2" s="65"/>
      <c r="PPM2" s="65"/>
      <c r="PPN2" s="65"/>
      <c r="PPO2" s="65"/>
      <c r="PPP2" s="65"/>
      <c r="PPQ2" s="65"/>
      <c r="PPR2" s="65"/>
      <c r="PPS2" s="65"/>
      <c r="PPT2" s="65"/>
      <c r="PPU2" s="65"/>
      <c r="PPV2" s="65"/>
      <c r="PPW2" s="65"/>
      <c r="PPX2" s="65"/>
      <c r="PPY2" s="65"/>
      <c r="PPZ2" s="65"/>
      <c r="PQA2" s="65"/>
      <c r="PQB2" s="65"/>
      <c r="PQC2" s="65"/>
      <c r="PQD2" s="65"/>
      <c r="PQE2" s="65"/>
      <c r="PQF2" s="65"/>
      <c r="PQG2" s="65"/>
      <c r="PQH2" s="65"/>
      <c r="PQI2" s="65"/>
      <c r="PQJ2" s="65"/>
      <c r="PQK2" s="65"/>
      <c r="PQL2" s="65"/>
      <c r="PQM2" s="65"/>
      <c r="PQN2" s="65"/>
      <c r="PQO2" s="65"/>
      <c r="PQP2" s="65"/>
      <c r="PQQ2" s="65"/>
      <c r="PQR2" s="65"/>
      <c r="PQS2" s="65"/>
      <c r="PQT2" s="65"/>
      <c r="PQU2" s="65"/>
      <c r="PQV2" s="65"/>
      <c r="PQW2" s="65"/>
      <c r="PQX2" s="65"/>
      <c r="PQY2" s="65"/>
      <c r="PQZ2" s="65"/>
      <c r="PRA2" s="65"/>
      <c r="PRB2" s="65"/>
      <c r="PRC2" s="65"/>
      <c r="PRD2" s="65"/>
      <c r="PRE2" s="65"/>
      <c r="PRF2" s="65"/>
      <c r="PRG2" s="65"/>
      <c r="PRH2" s="65"/>
      <c r="PRI2" s="65"/>
      <c r="PRJ2" s="65"/>
      <c r="PRK2" s="65"/>
      <c r="PRL2" s="65"/>
      <c r="PRM2" s="65"/>
      <c r="PRN2" s="65"/>
      <c r="PRO2" s="65"/>
      <c r="PRP2" s="65"/>
      <c r="PRQ2" s="65"/>
      <c r="PRR2" s="65"/>
      <c r="PRS2" s="65"/>
      <c r="PRT2" s="65"/>
      <c r="PRU2" s="65"/>
      <c r="PRV2" s="65"/>
      <c r="PRW2" s="65"/>
      <c r="PRX2" s="65"/>
      <c r="PRY2" s="65"/>
      <c r="PRZ2" s="65"/>
      <c r="PSA2" s="65"/>
      <c r="PSB2" s="65"/>
      <c r="PSC2" s="65"/>
      <c r="PSD2" s="65"/>
      <c r="PSE2" s="65"/>
      <c r="PSF2" s="65"/>
      <c r="PSG2" s="65"/>
      <c r="PSH2" s="65"/>
      <c r="PSI2" s="65"/>
      <c r="PSJ2" s="65"/>
      <c r="PSK2" s="65"/>
      <c r="PSL2" s="65"/>
      <c r="PSM2" s="65"/>
      <c r="PSN2" s="65"/>
      <c r="PSO2" s="65"/>
      <c r="PSP2" s="65"/>
      <c r="PSQ2" s="65"/>
      <c r="PSR2" s="65"/>
      <c r="PSS2" s="65"/>
      <c r="PST2" s="65"/>
      <c r="PSU2" s="65"/>
      <c r="PSV2" s="65"/>
      <c r="PSW2" s="65"/>
      <c r="PSX2" s="65"/>
      <c r="PSY2" s="65"/>
      <c r="PSZ2" s="65"/>
      <c r="PTA2" s="65"/>
      <c r="PTB2" s="65"/>
      <c r="PTC2" s="65"/>
      <c r="PTD2" s="65"/>
      <c r="PTE2" s="65"/>
      <c r="PTF2" s="65"/>
      <c r="PTG2" s="65"/>
      <c r="PTH2" s="65"/>
      <c r="PTI2" s="65"/>
      <c r="PTJ2" s="65"/>
      <c r="PTK2" s="65"/>
      <c r="PTL2" s="65"/>
      <c r="PTM2" s="65"/>
      <c r="PTN2" s="65"/>
      <c r="PTO2" s="65"/>
      <c r="PTP2" s="65"/>
      <c r="PTQ2" s="65"/>
      <c r="PTR2" s="65"/>
      <c r="PTS2" s="65"/>
      <c r="PTT2" s="65"/>
      <c r="PTU2" s="65"/>
      <c r="PTV2" s="65"/>
      <c r="PTW2" s="65"/>
      <c r="PTX2" s="65"/>
      <c r="PTY2" s="65"/>
      <c r="PTZ2" s="65"/>
      <c r="PUA2" s="65"/>
      <c r="PUB2" s="65"/>
      <c r="PUC2" s="65"/>
      <c r="PUD2" s="65"/>
      <c r="PUE2" s="65"/>
      <c r="PUF2" s="65"/>
      <c r="PUG2" s="65"/>
      <c r="PUH2" s="65"/>
      <c r="PUI2" s="65"/>
      <c r="PUJ2" s="65"/>
      <c r="PUK2" s="65"/>
      <c r="PUL2" s="65"/>
      <c r="PUM2" s="65"/>
      <c r="PUN2" s="65"/>
      <c r="PUO2" s="65"/>
      <c r="PUP2" s="65"/>
      <c r="PUQ2" s="65"/>
      <c r="PUR2" s="65"/>
      <c r="PUS2" s="65"/>
      <c r="PUT2" s="65"/>
      <c r="PUU2" s="65"/>
      <c r="PUV2" s="65"/>
      <c r="PUW2" s="65"/>
      <c r="PUX2" s="65"/>
      <c r="PUY2" s="65"/>
      <c r="PUZ2" s="65"/>
      <c r="PVA2" s="65"/>
      <c r="PVB2" s="65"/>
      <c r="PVC2" s="65"/>
      <c r="PVD2" s="65"/>
      <c r="PVE2" s="65"/>
      <c r="PVF2" s="65"/>
      <c r="PVG2" s="65"/>
      <c r="PVH2" s="65"/>
      <c r="PVI2" s="65"/>
      <c r="PVJ2" s="65"/>
      <c r="PVK2" s="65"/>
      <c r="PVL2" s="65"/>
      <c r="PVM2" s="65"/>
      <c r="PVN2" s="65"/>
      <c r="PVO2" s="65"/>
      <c r="PVP2" s="65"/>
      <c r="PVQ2" s="65"/>
      <c r="PVR2" s="65"/>
      <c r="PVS2" s="65"/>
      <c r="PVT2" s="65"/>
      <c r="PVU2" s="65"/>
      <c r="PVV2" s="65"/>
      <c r="PVW2" s="65"/>
      <c r="PVX2" s="65"/>
      <c r="PVY2" s="65"/>
      <c r="PVZ2" s="65"/>
      <c r="PWA2" s="65"/>
      <c r="PWB2" s="65"/>
      <c r="PWC2" s="65"/>
      <c r="PWD2" s="65"/>
      <c r="PWE2" s="65"/>
      <c r="PWF2" s="65"/>
      <c r="PWG2" s="65"/>
      <c r="PWH2" s="65"/>
      <c r="PWI2" s="65"/>
      <c r="PWJ2" s="65"/>
      <c r="PWK2" s="65"/>
      <c r="PWL2" s="65"/>
      <c r="PWM2" s="65"/>
      <c r="PWN2" s="65"/>
      <c r="PWO2" s="65"/>
      <c r="PWP2" s="65"/>
      <c r="PWQ2" s="65"/>
      <c r="PWR2" s="65"/>
      <c r="PWS2" s="65"/>
      <c r="PWT2" s="65"/>
      <c r="PWU2" s="65"/>
      <c r="PWV2" s="65"/>
      <c r="PWW2" s="65"/>
      <c r="PWX2" s="65"/>
      <c r="PWY2" s="65"/>
      <c r="PWZ2" s="65"/>
      <c r="PXA2" s="65"/>
      <c r="PXB2" s="65"/>
      <c r="PXC2" s="65"/>
      <c r="PXD2" s="65"/>
      <c r="PXE2" s="65"/>
      <c r="PXF2" s="65"/>
      <c r="PXG2" s="65"/>
      <c r="PXH2" s="65"/>
      <c r="PXI2" s="65"/>
      <c r="PXJ2" s="65"/>
      <c r="PXK2" s="65"/>
      <c r="PXL2" s="65"/>
      <c r="PXM2" s="65"/>
      <c r="PXN2" s="65"/>
      <c r="PXO2" s="65"/>
      <c r="PXP2" s="65"/>
      <c r="PXQ2" s="65"/>
      <c r="PXR2" s="65"/>
      <c r="PXS2" s="65"/>
      <c r="PXT2" s="65"/>
      <c r="PXU2" s="65"/>
      <c r="PXV2" s="65"/>
      <c r="PXW2" s="65"/>
      <c r="PXX2" s="65"/>
      <c r="PXY2" s="65"/>
      <c r="PXZ2" s="65"/>
      <c r="PYA2" s="65"/>
      <c r="PYB2" s="65"/>
      <c r="PYC2" s="65"/>
      <c r="PYD2" s="65"/>
      <c r="PYE2" s="65"/>
      <c r="PYF2" s="65"/>
      <c r="PYG2" s="65"/>
      <c r="PYH2" s="65"/>
      <c r="PYI2" s="65"/>
      <c r="PYJ2" s="65"/>
      <c r="PYK2" s="65"/>
      <c r="PYL2" s="65"/>
      <c r="PYM2" s="65"/>
      <c r="PYN2" s="65"/>
      <c r="PYO2" s="65"/>
      <c r="PYP2" s="65"/>
      <c r="PYQ2" s="65"/>
      <c r="PYR2" s="65"/>
      <c r="PYS2" s="65"/>
      <c r="PYT2" s="65"/>
      <c r="PYU2" s="65"/>
      <c r="PYV2" s="65"/>
      <c r="PYW2" s="65"/>
      <c r="PYX2" s="65"/>
      <c r="PYY2" s="65"/>
      <c r="PYZ2" s="65"/>
      <c r="PZA2" s="65"/>
      <c r="PZB2" s="65"/>
      <c r="PZC2" s="65"/>
      <c r="PZD2" s="65"/>
      <c r="PZE2" s="65"/>
      <c r="PZF2" s="65"/>
      <c r="PZG2" s="65"/>
      <c r="PZH2" s="65"/>
      <c r="PZI2" s="65"/>
      <c r="PZJ2" s="65"/>
      <c r="PZK2" s="65"/>
      <c r="PZL2" s="65"/>
      <c r="PZM2" s="65"/>
      <c r="PZN2" s="65"/>
      <c r="PZO2" s="65"/>
      <c r="PZP2" s="65"/>
      <c r="PZQ2" s="65"/>
      <c r="PZR2" s="65"/>
      <c r="PZS2" s="65"/>
      <c r="PZT2" s="65"/>
      <c r="PZU2" s="65"/>
      <c r="PZV2" s="65"/>
      <c r="PZW2" s="65"/>
      <c r="PZX2" s="65"/>
      <c r="PZY2" s="65"/>
      <c r="PZZ2" s="65"/>
      <c r="QAA2" s="65"/>
      <c r="QAB2" s="65"/>
      <c r="QAC2" s="65"/>
      <c r="QAD2" s="65"/>
      <c r="QAE2" s="65"/>
      <c r="QAF2" s="65"/>
      <c r="QAG2" s="65"/>
      <c r="QAH2" s="65"/>
      <c r="QAI2" s="65"/>
      <c r="QAJ2" s="65"/>
      <c r="QAK2" s="65"/>
      <c r="QAL2" s="65"/>
      <c r="QAM2" s="65"/>
      <c r="QAN2" s="65"/>
      <c r="QAO2" s="65"/>
      <c r="QAP2" s="65"/>
      <c r="QAQ2" s="65"/>
      <c r="QAR2" s="65"/>
      <c r="QAS2" s="65"/>
      <c r="QAT2" s="65"/>
      <c r="QAU2" s="65"/>
      <c r="QAV2" s="65"/>
      <c r="QAW2" s="65"/>
      <c r="QAX2" s="65"/>
      <c r="QAY2" s="65"/>
      <c r="QAZ2" s="65"/>
      <c r="QBA2" s="65"/>
      <c r="QBB2" s="65"/>
      <c r="QBC2" s="65"/>
      <c r="QBD2" s="65"/>
      <c r="QBE2" s="65"/>
      <c r="QBF2" s="65"/>
      <c r="QBG2" s="65"/>
      <c r="QBH2" s="65"/>
      <c r="QBI2" s="65"/>
      <c r="QBJ2" s="65"/>
      <c r="QBK2" s="65"/>
      <c r="QBL2" s="65"/>
      <c r="QBM2" s="65"/>
      <c r="QBN2" s="65"/>
      <c r="QBO2" s="65"/>
      <c r="QBP2" s="65"/>
      <c r="QBQ2" s="65"/>
      <c r="QBR2" s="65"/>
      <c r="QBS2" s="65"/>
      <c r="QBT2" s="65"/>
      <c r="QBU2" s="65"/>
      <c r="QBV2" s="65"/>
      <c r="QBW2" s="65"/>
      <c r="QBX2" s="65"/>
      <c r="QBY2" s="65"/>
      <c r="QBZ2" s="65"/>
      <c r="QCA2" s="65"/>
      <c r="QCB2" s="65"/>
      <c r="QCC2" s="65"/>
      <c r="QCD2" s="65"/>
      <c r="QCE2" s="65"/>
      <c r="QCF2" s="65"/>
      <c r="QCG2" s="65"/>
      <c r="QCH2" s="65"/>
      <c r="QCI2" s="65"/>
      <c r="QCJ2" s="65"/>
      <c r="QCK2" s="65"/>
      <c r="QCL2" s="65"/>
      <c r="QCM2" s="65"/>
      <c r="QCN2" s="65"/>
      <c r="QCO2" s="65"/>
      <c r="QCP2" s="65"/>
      <c r="QCQ2" s="65"/>
      <c r="QCR2" s="65"/>
      <c r="QCS2" s="65"/>
      <c r="QCT2" s="65"/>
      <c r="QCU2" s="65"/>
      <c r="QCV2" s="65"/>
      <c r="QCW2" s="65"/>
      <c r="QCX2" s="65"/>
      <c r="QCY2" s="65"/>
      <c r="QCZ2" s="65"/>
      <c r="QDA2" s="65"/>
      <c r="QDB2" s="65"/>
      <c r="QDC2" s="65"/>
      <c r="QDD2" s="65"/>
      <c r="QDE2" s="65"/>
      <c r="QDF2" s="65"/>
      <c r="QDG2" s="65"/>
      <c r="QDH2" s="65"/>
      <c r="QDI2" s="65"/>
      <c r="QDJ2" s="65"/>
      <c r="QDK2" s="65"/>
      <c r="QDL2" s="65"/>
      <c r="QDM2" s="65"/>
      <c r="QDN2" s="65"/>
      <c r="QDO2" s="65"/>
      <c r="QDP2" s="65"/>
      <c r="QDQ2" s="65"/>
      <c r="QDR2" s="65"/>
      <c r="QDS2" s="65"/>
      <c r="QDT2" s="65"/>
      <c r="QDU2" s="65"/>
      <c r="QDV2" s="65"/>
      <c r="QDW2" s="65"/>
      <c r="QDX2" s="65"/>
      <c r="QDY2" s="65"/>
      <c r="QDZ2" s="65"/>
      <c r="QEA2" s="65"/>
      <c r="QEB2" s="65"/>
      <c r="QEC2" s="65"/>
      <c r="QED2" s="65"/>
      <c r="QEE2" s="65"/>
      <c r="QEF2" s="65"/>
      <c r="QEG2" s="65"/>
      <c r="QEH2" s="65"/>
      <c r="QEI2" s="65"/>
      <c r="QEJ2" s="65"/>
      <c r="QEK2" s="65"/>
      <c r="QEL2" s="65"/>
      <c r="QEM2" s="65"/>
      <c r="QEN2" s="65"/>
      <c r="QEO2" s="65"/>
      <c r="QEP2" s="65"/>
      <c r="QEQ2" s="65"/>
      <c r="QER2" s="65"/>
      <c r="QES2" s="65"/>
      <c r="QET2" s="65"/>
      <c r="QEU2" s="65"/>
      <c r="QEV2" s="65"/>
      <c r="QEW2" s="65"/>
      <c r="QEX2" s="65"/>
      <c r="QEY2" s="65"/>
      <c r="QEZ2" s="65"/>
      <c r="QFA2" s="65"/>
      <c r="QFB2" s="65"/>
      <c r="QFC2" s="65"/>
      <c r="QFD2" s="65"/>
      <c r="QFE2" s="65"/>
      <c r="QFF2" s="65"/>
      <c r="QFG2" s="65"/>
      <c r="QFH2" s="65"/>
      <c r="QFI2" s="65"/>
      <c r="QFJ2" s="65"/>
      <c r="QFK2" s="65"/>
      <c r="QFL2" s="65"/>
      <c r="QFM2" s="65"/>
      <c r="QFN2" s="65"/>
      <c r="QFO2" s="65"/>
      <c r="QFP2" s="65"/>
      <c r="QFQ2" s="65"/>
      <c r="QFR2" s="65"/>
      <c r="QFS2" s="65"/>
      <c r="QFT2" s="65"/>
      <c r="QFU2" s="65"/>
      <c r="QFV2" s="65"/>
      <c r="QFW2" s="65"/>
      <c r="QFX2" s="65"/>
      <c r="QFY2" s="65"/>
      <c r="QFZ2" s="65"/>
      <c r="QGA2" s="65"/>
      <c r="QGB2" s="65"/>
      <c r="QGC2" s="65"/>
      <c r="QGD2" s="65"/>
      <c r="QGE2" s="65"/>
      <c r="QGF2" s="65"/>
      <c r="QGG2" s="65"/>
      <c r="QGH2" s="65"/>
      <c r="QGI2" s="65"/>
      <c r="QGJ2" s="65"/>
      <c r="QGK2" s="65"/>
      <c r="QGL2" s="65"/>
      <c r="QGM2" s="65"/>
      <c r="QGN2" s="65"/>
      <c r="QGO2" s="65"/>
      <c r="QGP2" s="65"/>
      <c r="QGQ2" s="65"/>
      <c r="QGR2" s="65"/>
      <c r="QGS2" s="65"/>
      <c r="QGT2" s="65"/>
      <c r="QGU2" s="65"/>
      <c r="QGV2" s="65"/>
      <c r="QGW2" s="65"/>
      <c r="QGX2" s="65"/>
      <c r="QGY2" s="65"/>
      <c r="QGZ2" s="65"/>
      <c r="QHA2" s="65"/>
      <c r="QHB2" s="65"/>
      <c r="QHC2" s="65"/>
      <c r="QHD2" s="65"/>
      <c r="QHE2" s="65"/>
      <c r="QHF2" s="65"/>
      <c r="QHG2" s="65"/>
      <c r="QHH2" s="65"/>
      <c r="QHI2" s="65"/>
      <c r="QHJ2" s="65"/>
      <c r="QHK2" s="65"/>
      <c r="QHL2" s="65"/>
      <c r="QHM2" s="65"/>
      <c r="QHN2" s="65"/>
      <c r="QHO2" s="65"/>
      <c r="QHP2" s="65"/>
      <c r="QHQ2" s="65"/>
      <c r="QHR2" s="65"/>
      <c r="QHS2" s="65"/>
      <c r="QHT2" s="65"/>
      <c r="QHU2" s="65"/>
      <c r="QHV2" s="65"/>
      <c r="QHW2" s="65"/>
      <c r="QHX2" s="65"/>
      <c r="QHY2" s="65"/>
      <c r="QHZ2" s="65"/>
      <c r="QIA2" s="65"/>
      <c r="QIB2" s="65"/>
      <c r="QIC2" s="65"/>
      <c r="QID2" s="65"/>
      <c r="QIE2" s="65"/>
      <c r="QIF2" s="65"/>
      <c r="QIG2" s="65"/>
      <c r="QIH2" s="65"/>
      <c r="QII2" s="65"/>
      <c r="QIJ2" s="65"/>
      <c r="QIK2" s="65"/>
      <c r="QIL2" s="65"/>
      <c r="QIM2" s="65"/>
      <c r="QIN2" s="65"/>
      <c r="QIO2" s="65"/>
      <c r="QIP2" s="65"/>
      <c r="QIQ2" s="65"/>
      <c r="QIR2" s="65"/>
      <c r="QIS2" s="65"/>
      <c r="QIT2" s="65"/>
      <c r="QIU2" s="65"/>
      <c r="QIV2" s="65"/>
      <c r="QIW2" s="65"/>
      <c r="QIX2" s="65"/>
      <c r="QIY2" s="65"/>
      <c r="QIZ2" s="65"/>
      <c r="QJA2" s="65"/>
      <c r="QJB2" s="65"/>
      <c r="QJC2" s="65"/>
      <c r="QJD2" s="65"/>
      <c r="QJE2" s="65"/>
      <c r="QJF2" s="65"/>
      <c r="QJG2" s="65"/>
      <c r="QJH2" s="65"/>
      <c r="QJI2" s="65"/>
      <c r="QJJ2" s="65"/>
      <c r="QJK2" s="65"/>
      <c r="QJL2" s="65"/>
      <c r="QJM2" s="65"/>
      <c r="QJN2" s="65"/>
      <c r="QJO2" s="65"/>
      <c r="QJP2" s="65"/>
      <c r="QJQ2" s="65"/>
      <c r="QJR2" s="65"/>
      <c r="QJS2" s="65"/>
      <c r="QJT2" s="65"/>
      <c r="QJU2" s="65"/>
      <c r="QJV2" s="65"/>
      <c r="QJW2" s="65"/>
      <c r="QJX2" s="65"/>
      <c r="QJY2" s="65"/>
      <c r="QJZ2" s="65"/>
      <c r="QKA2" s="65"/>
      <c r="QKB2" s="65"/>
      <c r="QKC2" s="65"/>
      <c r="QKD2" s="65"/>
      <c r="QKE2" s="65"/>
      <c r="QKF2" s="65"/>
      <c r="QKG2" s="65"/>
      <c r="QKH2" s="65"/>
      <c r="QKI2" s="65"/>
      <c r="QKJ2" s="65"/>
      <c r="QKK2" s="65"/>
      <c r="QKL2" s="65"/>
      <c r="QKM2" s="65"/>
      <c r="QKN2" s="65"/>
      <c r="QKO2" s="65"/>
      <c r="QKP2" s="65"/>
      <c r="QKQ2" s="65"/>
      <c r="QKR2" s="65"/>
      <c r="QKS2" s="65"/>
      <c r="QKT2" s="65"/>
      <c r="QKU2" s="65"/>
      <c r="QKV2" s="65"/>
      <c r="QKW2" s="65"/>
      <c r="QKX2" s="65"/>
      <c r="QKY2" s="65"/>
      <c r="QKZ2" s="65"/>
      <c r="QLA2" s="65"/>
      <c r="QLB2" s="65"/>
      <c r="QLC2" s="65"/>
      <c r="QLD2" s="65"/>
      <c r="QLE2" s="65"/>
      <c r="QLF2" s="65"/>
      <c r="QLG2" s="65"/>
      <c r="QLH2" s="65"/>
      <c r="QLI2" s="65"/>
      <c r="QLJ2" s="65"/>
      <c r="QLK2" s="65"/>
      <c r="QLL2" s="65"/>
      <c r="QLM2" s="65"/>
      <c r="QLN2" s="65"/>
      <c r="QLO2" s="65"/>
      <c r="QLP2" s="65"/>
      <c r="QLQ2" s="65"/>
      <c r="QLR2" s="65"/>
      <c r="QLS2" s="65"/>
      <c r="QLT2" s="65"/>
      <c r="QLU2" s="65"/>
      <c r="QLV2" s="65"/>
      <c r="QLW2" s="65"/>
      <c r="QLX2" s="65"/>
      <c r="QLY2" s="65"/>
      <c r="QLZ2" s="65"/>
      <c r="QMA2" s="65"/>
      <c r="QMB2" s="65"/>
      <c r="QMC2" s="65"/>
      <c r="QMD2" s="65"/>
      <c r="QME2" s="65"/>
      <c r="QMF2" s="65"/>
      <c r="QMG2" s="65"/>
      <c r="QMH2" s="65"/>
      <c r="QMI2" s="65"/>
      <c r="QMJ2" s="65"/>
      <c r="QMK2" s="65"/>
      <c r="QML2" s="65"/>
      <c r="QMM2" s="65"/>
      <c r="QMN2" s="65"/>
      <c r="QMO2" s="65"/>
      <c r="QMP2" s="65"/>
      <c r="QMQ2" s="65"/>
      <c r="QMR2" s="65"/>
      <c r="QMS2" s="65"/>
      <c r="QMT2" s="65"/>
      <c r="QMU2" s="65"/>
      <c r="QMV2" s="65"/>
      <c r="QMW2" s="65"/>
      <c r="QMX2" s="65"/>
      <c r="QMY2" s="65"/>
      <c r="QMZ2" s="65"/>
      <c r="QNA2" s="65"/>
      <c r="QNB2" s="65"/>
      <c r="QNC2" s="65"/>
      <c r="QND2" s="65"/>
      <c r="QNE2" s="65"/>
      <c r="QNF2" s="65"/>
      <c r="QNG2" s="65"/>
      <c r="QNH2" s="65"/>
      <c r="QNI2" s="65"/>
      <c r="QNJ2" s="65"/>
      <c r="QNK2" s="65"/>
      <c r="QNL2" s="65"/>
      <c r="QNM2" s="65"/>
      <c r="QNN2" s="65"/>
      <c r="QNO2" s="65"/>
      <c r="QNP2" s="65"/>
      <c r="QNQ2" s="65"/>
      <c r="QNR2" s="65"/>
      <c r="QNS2" s="65"/>
      <c r="QNT2" s="65"/>
      <c r="QNU2" s="65"/>
      <c r="QNV2" s="65"/>
      <c r="QNW2" s="65"/>
      <c r="QNX2" s="65"/>
      <c r="QNY2" s="65"/>
      <c r="QNZ2" s="65"/>
      <c r="QOA2" s="65"/>
      <c r="QOB2" s="65"/>
      <c r="QOC2" s="65"/>
      <c r="QOD2" s="65"/>
      <c r="QOE2" s="65"/>
      <c r="QOF2" s="65"/>
      <c r="QOG2" s="65"/>
      <c r="QOH2" s="65"/>
      <c r="QOI2" s="65"/>
      <c r="QOJ2" s="65"/>
      <c r="QOK2" s="65"/>
      <c r="QOL2" s="65"/>
      <c r="QOM2" s="65"/>
      <c r="QON2" s="65"/>
      <c r="QOO2" s="65"/>
      <c r="QOP2" s="65"/>
      <c r="QOQ2" s="65"/>
      <c r="QOR2" s="65"/>
      <c r="QOS2" s="65"/>
      <c r="QOT2" s="65"/>
      <c r="QOU2" s="65"/>
      <c r="QOV2" s="65"/>
      <c r="QOW2" s="65"/>
      <c r="QOX2" s="65"/>
      <c r="QOY2" s="65"/>
      <c r="QOZ2" s="65"/>
      <c r="QPA2" s="65"/>
      <c r="QPB2" s="65"/>
      <c r="QPC2" s="65"/>
      <c r="QPD2" s="65"/>
      <c r="QPE2" s="65"/>
      <c r="QPF2" s="65"/>
      <c r="QPG2" s="65"/>
      <c r="QPH2" s="65"/>
      <c r="QPI2" s="65"/>
      <c r="QPJ2" s="65"/>
      <c r="QPK2" s="65"/>
      <c r="QPL2" s="65"/>
      <c r="QPM2" s="65"/>
      <c r="QPN2" s="65"/>
      <c r="QPO2" s="65"/>
      <c r="QPP2" s="65"/>
      <c r="QPQ2" s="65"/>
      <c r="QPR2" s="65"/>
      <c r="QPS2" s="65"/>
      <c r="QPT2" s="65"/>
      <c r="QPU2" s="65"/>
      <c r="QPV2" s="65"/>
      <c r="QPW2" s="65"/>
      <c r="QPX2" s="65"/>
      <c r="QPY2" s="65"/>
      <c r="QPZ2" s="65"/>
      <c r="QQA2" s="65"/>
      <c r="QQB2" s="65"/>
      <c r="QQC2" s="65"/>
      <c r="QQD2" s="65"/>
      <c r="QQE2" s="65"/>
      <c r="QQF2" s="65"/>
      <c r="QQG2" s="65"/>
      <c r="QQH2" s="65"/>
      <c r="QQI2" s="65"/>
      <c r="QQJ2" s="65"/>
      <c r="QQK2" s="65"/>
      <c r="QQL2" s="65"/>
      <c r="QQM2" s="65"/>
      <c r="QQN2" s="65"/>
      <c r="QQO2" s="65"/>
      <c r="QQP2" s="65"/>
      <c r="QQQ2" s="65"/>
      <c r="QQR2" s="65"/>
      <c r="QQS2" s="65"/>
      <c r="QQT2" s="65"/>
      <c r="QQU2" s="65"/>
      <c r="QQV2" s="65"/>
      <c r="QQW2" s="65"/>
      <c r="QQX2" s="65"/>
      <c r="QQY2" s="65"/>
      <c r="QQZ2" s="65"/>
      <c r="QRA2" s="65"/>
      <c r="QRB2" s="65"/>
      <c r="QRC2" s="65"/>
      <c r="QRD2" s="65"/>
      <c r="QRE2" s="65"/>
      <c r="QRF2" s="65"/>
      <c r="QRG2" s="65"/>
      <c r="QRH2" s="65"/>
      <c r="QRI2" s="65"/>
      <c r="QRJ2" s="65"/>
      <c r="QRK2" s="65"/>
      <c r="QRL2" s="65"/>
      <c r="QRM2" s="65"/>
      <c r="QRN2" s="65"/>
      <c r="QRO2" s="65"/>
      <c r="QRP2" s="65"/>
      <c r="QRQ2" s="65"/>
      <c r="QRR2" s="65"/>
      <c r="QRS2" s="65"/>
      <c r="QRT2" s="65"/>
      <c r="QRU2" s="65"/>
      <c r="QRV2" s="65"/>
      <c r="QRW2" s="65"/>
      <c r="QRX2" s="65"/>
      <c r="QRY2" s="65"/>
      <c r="QRZ2" s="65"/>
      <c r="QSA2" s="65"/>
      <c r="QSB2" s="65"/>
      <c r="QSC2" s="65"/>
      <c r="QSD2" s="65"/>
      <c r="QSE2" s="65"/>
      <c r="QSF2" s="65"/>
      <c r="QSG2" s="65"/>
      <c r="QSH2" s="65"/>
      <c r="QSI2" s="65"/>
      <c r="QSJ2" s="65"/>
      <c r="QSK2" s="65"/>
      <c r="QSL2" s="65"/>
      <c r="QSM2" s="65"/>
      <c r="QSN2" s="65"/>
      <c r="QSO2" s="65"/>
      <c r="QSP2" s="65"/>
      <c r="QSQ2" s="65"/>
      <c r="QSR2" s="65"/>
      <c r="QSS2" s="65"/>
      <c r="QST2" s="65"/>
      <c r="QSU2" s="65"/>
      <c r="QSV2" s="65"/>
      <c r="QSW2" s="65"/>
      <c r="QSX2" s="65"/>
      <c r="QSY2" s="65"/>
      <c r="QSZ2" s="65"/>
      <c r="QTA2" s="65"/>
      <c r="QTB2" s="65"/>
      <c r="QTC2" s="65"/>
      <c r="QTD2" s="65"/>
      <c r="QTE2" s="65"/>
      <c r="QTF2" s="65"/>
      <c r="QTG2" s="65"/>
      <c r="QTH2" s="65"/>
      <c r="QTI2" s="65"/>
      <c r="QTJ2" s="65"/>
      <c r="QTK2" s="65"/>
      <c r="QTL2" s="65"/>
      <c r="QTM2" s="65"/>
      <c r="QTN2" s="65"/>
      <c r="QTO2" s="65"/>
      <c r="QTP2" s="65"/>
      <c r="QTQ2" s="65"/>
      <c r="QTR2" s="65"/>
      <c r="QTS2" s="65"/>
      <c r="QTT2" s="65"/>
      <c r="QTU2" s="65"/>
      <c r="QTV2" s="65"/>
      <c r="QTW2" s="65"/>
      <c r="QTX2" s="65"/>
      <c r="QTY2" s="65"/>
      <c r="QTZ2" s="65"/>
      <c r="QUA2" s="65"/>
      <c r="QUB2" s="65"/>
      <c r="QUC2" s="65"/>
      <c r="QUD2" s="65"/>
      <c r="QUE2" s="65"/>
      <c r="QUF2" s="65"/>
      <c r="QUG2" s="65"/>
      <c r="QUH2" s="65"/>
      <c r="QUI2" s="65"/>
      <c r="QUJ2" s="65"/>
      <c r="QUK2" s="65"/>
      <c r="QUL2" s="65"/>
      <c r="QUM2" s="65"/>
      <c r="QUN2" s="65"/>
      <c r="QUO2" s="65"/>
      <c r="QUP2" s="65"/>
      <c r="QUQ2" s="65"/>
      <c r="QUR2" s="65"/>
      <c r="QUS2" s="65"/>
      <c r="QUT2" s="65"/>
      <c r="QUU2" s="65"/>
      <c r="QUV2" s="65"/>
      <c r="QUW2" s="65"/>
      <c r="QUX2" s="65"/>
      <c r="QUY2" s="65"/>
      <c r="QUZ2" s="65"/>
      <c r="QVA2" s="65"/>
      <c r="QVB2" s="65"/>
      <c r="QVC2" s="65"/>
      <c r="QVD2" s="65"/>
      <c r="QVE2" s="65"/>
      <c r="QVF2" s="65"/>
      <c r="QVG2" s="65"/>
      <c r="QVH2" s="65"/>
      <c r="QVI2" s="65"/>
      <c r="QVJ2" s="65"/>
      <c r="QVK2" s="65"/>
      <c r="QVL2" s="65"/>
      <c r="QVM2" s="65"/>
      <c r="QVN2" s="65"/>
      <c r="QVO2" s="65"/>
      <c r="QVP2" s="65"/>
      <c r="QVQ2" s="65"/>
      <c r="QVR2" s="65"/>
      <c r="QVS2" s="65"/>
      <c r="QVT2" s="65"/>
      <c r="QVU2" s="65"/>
      <c r="QVV2" s="65"/>
      <c r="QVW2" s="65"/>
      <c r="QVX2" s="65"/>
      <c r="QVY2" s="65"/>
      <c r="QVZ2" s="65"/>
      <c r="QWA2" s="65"/>
      <c r="QWB2" s="65"/>
      <c r="QWC2" s="65"/>
      <c r="QWD2" s="65"/>
      <c r="QWE2" s="65"/>
      <c r="QWF2" s="65"/>
      <c r="QWG2" s="65"/>
      <c r="QWH2" s="65"/>
      <c r="QWI2" s="65"/>
      <c r="QWJ2" s="65"/>
      <c r="QWK2" s="65"/>
      <c r="QWL2" s="65"/>
      <c r="QWM2" s="65"/>
      <c r="QWN2" s="65"/>
      <c r="QWO2" s="65"/>
      <c r="QWP2" s="65"/>
      <c r="QWQ2" s="65"/>
      <c r="QWR2" s="65"/>
      <c r="QWS2" s="65"/>
      <c r="QWT2" s="65"/>
      <c r="QWU2" s="65"/>
      <c r="QWV2" s="65"/>
      <c r="QWW2" s="65"/>
      <c r="QWX2" s="65"/>
      <c r="QWY2" s="65"/>
      <c r="QWZ2" s="65"/>
      <c r="QXA2" s="65"/>
      <c r="QXB2" s="65"/>
      <c r="QXC2" s="65"/>
      <c r="QXD2" s="65"/>
      <c r="QXE2" s="65"/>
      <c r="QXF2" s="65"/>
      <c r="QXG2" s="65"/>
      <c r="QXH2" s="65"/>
      <c r="QXI2" s="65"/>
      <c r="QXJ2" s="65"/>
      <c r="QXK2" s="65"/>
      <c r="QXL2" s="65"/>
      <c r="QXM2" s="65"/>
      <c r="QXN2" s="65"/>
      <c r="QXO2" s="65"/>
      <c r="QXP2" s="65"/>
      <c r="QXQ2" s="65"/>
      <c r="QXR2" s="65"/>
      <c r="QXS2" s="65"/>
      <c r="QXT2" s="65"/>
      <c r="QXU2" s="65"/>
      <c r="QXV2" s="65"/>
      <c r="QXW2" s="65"/>
      <c r="QXX2" s="65"/>
      <c r="QXY2" s="65"/>
      <c r="QXZ2" s="65"/>
      <c r="QYA2" s="65"/>
      <c r="QYB2" s="65"/>
      <c r="QYC2" s="65"/>
      <c r="QYD2" s="65"/>
      <c r="QYE2" s="65"/>
      <c r="QYF2" s="65"/>
      <c r="QYG2" s="65"/>
      <c r="QYH2" s="65"/>
      <c r="QYI2" s="65"/>
      <c r="QYJ2" s="65"/>
      <c r="QYK2" s="65"/>
      <c r="QYL2" s="65"/>
      <c r="QYM2" s="65"/>
      <c r="QYN2" s="65"/>
      <c r="QYO2" s="65"/>
      <c r="QYP2" s="65"/>
      <c r="QYQ2" s="65"/>
      <c r="QYR2" s="65"/>
      <c r="QYS2" s="65"/>
      <c r="QYT2" s="65"/>
      <c r="QYU2" s="65"/>
      <c r="QYV2" s="65"/>
      <c r="QYW2" s="65"/>
      <c r="QYX2" s="65"/>
      <c r="QYY2" s="65"/>
      <c r="QYZ2" s="65"/>
      <c r="QZA2" s="65"/>
      <c r="QZB2" s="65"/>
      <c r="QZC2" s="65"/>
      <c r="QZD2" s="65"/>
      <c r="QZE2" s="65"/>
      <c r="QZF2" s="65"/>
      <c r="QZG2" s="65"/>
      <c r="QZH2" s="65"/>
      <c r="QZI2" s="65"/>
      <c r="QZJ2" s="65"/>
      <c r="QZK2" s="65"/>
      <c r="QZL2" s="65"/>
      <c r="QZM2" s="65"/>
      <c r="QZN2" s="65"/>
      <c r="QZO2" s="65"/>
      <c r="QZP2" s="65"/>
      <c r="QZQ2" s="65"/>
      <c r="QZR2" s="65"/>
      <c r="QZS2" s="65"/>
      <c r="QZT2" s="65"/>
      <c r="QZU2" s="65"/>
      <c r="QZV2" s="65"/>
      <c r="QZW2" s="65"/>
      <c r="QZX2" s="65"/>
      <c r="QZY2" s="65"/>
      <c r="QZZ2" s="65"/>
      <c r="RAA2" s="65"/>
      <c r="RAB2" s="65"/>
      <c r="RAC2" s="65"/>
      <c r="RAD2" s="65"/>
      <c r="RAE2" s="65"/>
      <c r="RAF2" s="65"/>
      <c r="RAG2" s="65"/>
      <c r="RAH2" s="65"/>
      <c r="RAI2" s="65"/>
      <c r="RAJ2" s="65"/>
      <c r="RAK2" s="65"/>
      <c r="RAL2" s="65"/>
      <c r="RAM2" s="65"/>
      <c r="RAN2" s="65"/>
      <c r="RAO2" s="65"/>
      <c r="RAP2" s="65"/>
      <c r="RAQ2" s="65"/>
      <c r="RAR2" s="65"/>
      <c r="RAS2" s="65"/>
      <c r="RAT2" s="65"/>
      <c r="RAU2" s="65"/>
      <c r="RAV2" s="65"/>
      <c r="RAW2" s="65"/>
      <c r="RAX2" s="65"/>
      <c r="RAY2" s="65"/>
      <c r="RAZ2" s="65"/>
      <c r="RBA2" s="65"/>
      <c r="RBB2" s="65"/>
      <c r="RBC2" s="65"/>
      <c r="RBD2" s="65"/>
      <c r="RBE2" s="65"/>
      <c r="RBF2" s="65"/>
      <c r="RBG2" s="65"/>
      <c r="RBH2" s="65"/>
      <c r="RBI2" s="65"/>
      <c r="RBJ2" s="65"/>
      <c r="RBK2" s="65"/>
      <c r="RBL2" s="65"/>
      <c r="RBM2" s="65"/>
      <c r="RBN2" s="65"/>
      <c r="RBO2" s="65"/>
      <c r="RBP2" s="65"/>
      <c r="RBQ2" s="65"/>
      <c r="RBR2" s="65"/>
      <c r="RBS2" s="65"/>
      <c r="RBT2" s="65"/>
      <c r="RBU2" s="65"/>
      <c r="RBV2" s="65"/>
      <c r="RBW2" s="65"/>
      <c r="RBX2" s="65"/>
      <c r="RBY2" s="65"/>
      <c r="RBZ2" s="65"/>
      <c r="RCA2" s="65"/>
      <c r="RCB2" s="65"/>
      <c r="RCC2" s="65"/>
      <c r="RCD2" s="65"/>
      <c r="RCE2" s="65"/>
      <c r="RCF2" s="65"/>
      <c r="RCG2" s="65"/>
      <c r="RCH2" s="65"/>
      <c r="RCI2" s="65"/>
      <c r="RCJ2" s="65"/>
      <c r="RCK2" s="65"/>
      <c r="RCL2" s="65"/>
      <c r="RCM2" s="65"/>
      <c r="RCN2" s="65"/>
      <c r="RCO2" s="65"/>
      <c r="RCP2" s="65"/>
      <c r="RCQ2" s="65"/>
      <c r="RCR2" s="65"/>
      <c r="RCS2" s="65"/>
      <c r="RCT2" s="65"/>
      <c r="RCU2" s="65"/>
      <c r="RCV2" s="65"/>
      <c r="RCW2" s="65"/>
      <c r="RCX2" s="65"/>
      <c r="RCY2" s="65"/>
      <c r="RCZ2" s="65"/>
      <c r="RDA2" s="65"/>
      <c r="RDB2" s="65"/>
      <c r="RDC2" s="65"/>
      <c r="RDD2" s="65"/>
      <c r="RDE2" s="65"/>
      <c r="RDF2" s="65"/>
      <c r="RDG2" s="65"/>
      <c r="RDH2" s="65"/>
      <c r="RDI2" s="65"/>
      <c r="RDJ2" s="65"/>
      <c r="RDK2" s="65"/>
      <c r="RDL2" s="65"/>
      <c r="RDM2" s="65"/>
      <c r="RDN2" s="65"/>
      <c r="RDO2" s="65"/>
      <c r="RDP2" s="65"/>
      <c r="RDQ2" s="65"/>
      <c r="RDR2" s="65"/>
      <c r="RDS2" s="65"/>
      <c r="RDT2" s="65"/>
      <c r="RDU2" s="65"/>
      <c r="RDV2" s="65"/>
      <c r="RDW2" s="65"/>
      <c r="RDX2" s="65"/>
      <c r="RDY2" s="65"/>
      <c r="RDZ2" s="65"/>
      <c r="REA2" s="65"/>
      <c r="REB2" s="65"/>
      <c r="REC2" s="65"/>
      <c r="RED2" s="65"/>
      <c r="REE2" s="65"/>
      <c r="REF2" s="65"/>
      <c r="REG2" s="65"/>
      <c r="REH2" s="65"/>
      <c r="REI2" s="65"/>
      <c r="REJ2" s="65"/>
      <c r="REK2" s="65"/>
      <c r="REL2" s="65"/>
      <c r="REM2" s="65"/>
      <c r="REN2" s="65"/>
      <c r="REO2" s="65"/>
      <c r="REP2" s="65"/>
      <c r="REQ2" s="65"/>
      <c r="RER2" s="65"/>
      <c r="RES2" s="65"/>
      <c r="RET2" s="65"/>
      <c r="REU2" s="65"/>
      <c r="REV2" s="65"/>
      <c r="REW2" s="65"/>
      <c r="REX2" s="65"/>
      <c r="REY2" s="65"/>
      <c r="REZ2" s="65"/>
      <c r="RFA2" s="65"/>
      <c r="RFB2" s="65"/>
      <c r="RFC2" s="65"/>
      <c r="RFD2" s="65"/>
      <c r="RFE2" s="65"/>
      <c r="RFF2" s="65"/>
      <c r="RFG2" s="65"/>
      <c r="RFH2" s="65"/>
      <c r="RFI2" s="65"/>
      <c r="RFJ2" s="65"/>
      <c r="RFK2" s="65"/>
      <c r="RFL2" s="65"/>
      <c r="RFM2" s="65"/>
      <c r="RFN2" s="65"/>
      <c r="RFO2" s="65"/>
      <c r="RFP2" s="65"/>
      <c r="RFQ2" s="65"/>
      <c r="RFR2" s="65"/>
      <c r="RFS2" s="65"/>
      <c r="RFT2" s="65"/>
      <c r="RFU2" s="65"/>
      <c r="RFV2" s="65"/>
      <c r="RFW2" s="65"/>
      <c r="RFX2" s="65"/>
      <c r="RFY2" s="65"/>
      <c r="RFZ2" s="65"/>
      <c r="RGA2" s="65"/>
      <c r="RGB2" s="65"/>
      <c r="RGC2" s="65"/>
      <c r="RGD2" s="65"/>
      <c r="RGE2" s="65"/>
      <c r="RGF2" s="65"/>
      <c r="RGG2" s="65"/>
      <c r="RGH2" s="65"/>
      <c r="RGI2" s="65"/>
      <c r="RGJ2" s="65"/>
      <c r="RGK2" s="65"/>
      <c r="RGL2" s="65"/>
      <c r="RGM2" s="65"/>
      <c r="RGN2" s="65"/>
      <c r="RGO2" s="65"/>
      <c r="RGP2" s="65"/>
      <c r="RGQ2" s="65"/>
      <c r="RGR2" s="65"/>
      <c r="RGS2" s="65"/>
      <c r="RGT2" s="65"/>
      <c r="RGU2" s="65"/>
      <c r="RGV2" s="65"/>
      <c r="RGW2" s="65"/>
      <c r="RGX2" s="65"/>
      <c r="RGY2" s="65"/>
      <c r="RGZ2" s="65"/>
      <c r="RHA2" s="65"/>
      <c r="RHB2" s="65"/>
      <c r="RHC2" s="65"/>
      <c r="RHD2" s="65"/>
      <c r="RHE2" s="65"/>
      <c r="RHF2" s="65"/>
      <c r="RHG2" s="65"/>
      <c r="RHH2" s="65"/>
      <c r="RHI2" s="65"/>
      <c r="RHJ2" s="65"/>
      <c r="RHK2" s="65"/>
      <c r="RHL2" s="65"/>
      <c r="RHM2" s="65"/>
      <c r="RHN2" s="65"/>
      <c r="RHO2" s="65"/>
      <c r="RHP2" s="65"/>
      <c r="RHQ2" s="65"/>
      <c r="RHR2" s="65"/>
      <c r="RHS2" s="65"/>
      <c r="RHT2" s="65"/>
      <c r="RHU2" s="65"/>
      <c r="RHV2" s="65"/>
      <c r="RHW2" s="65"/>
      <c r="RHX2" s="65"/>
      <c r="RHY2" s="65"/>
      <c r="RHZ2" s="65"/>
      <c r="RIA2" s="65"/>
      <c r="RIB2" s="65"/>
      <c r="RIC2" s="65"/>
      <c r="RID2" s="65"/>
      <c r="RIE2" s="65"/>
      <c r="RIF2" s="65"/>
      <c r="RIG2" s="65"/>
      <c r="RIH2" s="65"/>
      <c r="RII2" s="65"/>
      <c r="RIJ2" s="65"/>
      <c r="RIK2" s="65"/>
      <c r="RIL2" s="65"/>
      <c r="RIM2" s="65"/>
      <c r="RIN2" s="65"/>
      <c r="RIO2" s="65"/>
      <c r="RIP2" s="65"/>
      <c r="RIQ2" s="65"/>
      <c r="RIR2" s="65"/>
      <c r="RIS2" s="65"/>
      <c r="RIT2" s="65"/>
      <c r="RIU2" s="65"/>
      <c r="RIV2" s="65"/>
      <c r="RIW2" s="65"/>
      <c r="RIX2" s="65"/>
      <c r="RIY2" s="65"/>
      <c r="RIZ2" s="65"/>
      <c r="RJA2" s="65"/>
      <c r="RJB2" s="65"/>
      <c r="RJC2" s="65"/>
      <c r="RJD2" s="65"/>
      <c r="RJE2" s="65"/>
      <c r="RJF2" s="65"/>
      <c r="RJG2" s="65"/>
      <c r="RJH2" s="65"/>
      <c r="RJI2" s="65"/>
      <c r="RJJ2" s="65"/>
      <c r="RJK2" s="65"/>
      <c r="RJL2" s="65"/>
      <c r="RJM2" s="65"/>
      <c r="RJN2" s="65"/>
      <c r="RJO2" s="65"/>
      <c r="RJP2" s="65"/>
      <c r="RJQ2" s="65"/>
      <c r="RJR2" s="65"/>
      <c r="RJS2" s="65"/>
      <c r="RJT2" s="65"/>
      <c r="RJU2" s="65"/>
      <c r="RJV2" s="65"/>
      <c r="RJW2" s="65"/>
      <c r="RJX2" s="65"/>
      <c r="RJY2" s="65"/>
      <c r="RJZ2" s="65"/>
      <c r="RKA2" s="65"/>
      <c r="RKB2" s="65"/>
      <c r="RKC2" s="65"/>
      <c r="RKD2" s="65"/>
      <c r="RKE2" s="65"/>
      <c r="RKF2" s="65"/>
      <c r="RKG2" s="65"/>
      <c r="RKH2" s="65"/>
      <c r="RKI2" s="65"/>
      <c r="RKJ2" s="65"/>
      <c r="RKK2" s="65"/>
      <c r="RKL2" s="65"/>
      <c r="RKM2" s="65"/>
      <c r="RKN2" s="65"/>
      <c r="RKO2" s="65"/>
      <c r="RKP2" s="65"/>
      <c r="RKQ2" s="65"/>
      <c r="RKR2" s="65"/>
      <c r="RKS2" s="65"/>
      <c r="RKT2" s="65"/>
      <c r="RKU2" s="65"/>
      <c r="RKV2" s="65"/>
      <c r="RKW2" s="65"/>
      <c r="RKX2" s="65"/>
      <c r="RKY2" s="65"/>
      <c r="RKZ2" s="65"/>
      <c r="RLA2" s="65"/>
      <c r="RLB2" s="65"/>
      <c r="RLC2" s="65"/>
      <c r="RLD2" s="65"/>
      <c r="RLE2" s="65"/>
      <c r="RLF2" s="65"/>
      <c r="RLG2" s="65"/>
      <c r="RLH2" s="65"/>
      <c r="RLI2" s="65"/>
      <c r="RLJ2" s="65"/>
      <c r="RLK2" s="65"/>
      <c r="RLL2" s="65"/>
      <c r="RLM2" s="65"/>
      <c r="RLN2" s="65"/>
      <c r="RLO2" s="65"/>
      <c r="RLP2" s="65"/>
      <c r="RLQ2" s="65"/>
      <c r="RLR2" s="65"/>
      <c r="RLS2" s="65"/>
      <c r="RLT2" s="65"/>
      <c r="RLU2" s="65"/>
      <c r="RLV2" s="65"/>
      <c r="RLW2" s="65"/>
      <c r="RLX2" s="65"/>
      <c r="RLY2" s="65"/>
      <c r="RLZ2" s="65"/>
      <c r="RMA2" s="65"/>
      <c r="RMB2" s="65"/>
      <c r="RMC2" s="65"/>
      <c r="RMD2" s="65"/>
      <c r="RME2" s="65"/>
      <c r="RMF2" s="65"/>
      <c r="RMG2" s="65"/>
      <c r="RMH2" s="65"/>
      <c r="RMI2" s="65"/>
      <c r="RMJ2" s="65"/>
      <c r="RMK2" s="65"/>
      <c r="RML2" s="65"/>
      <c r="RMM2" s="65"/>
      <c r="RMN2" s="65"/>
      <c r="RMO2" s="65"/>
      <c r="RMP2" s="65"/>
      <c r="RMQ2" s="65"/>
      <c r="RMR2" s="65"/>
      <c r="RMS2" s="65"/>
      <c r="RMT2" s="65"/>
      <c r="RMU2" s="65"/>
      <c r="RMV2" s="65"/>
      <c r="RMW2" s="65"/>
      <c r="RMX2" s="65"/>
      <c r="RMY2" s="65"/>
      <c r="RMZ2" s="65"/>
      <c r="RNA2" s="65"/>
      <c r="RNB2" s="65"/>
      <c r="RNC2" s="65"/>
      <c r="RND2" s="65"/>
      <c r="RNE2" s="65"/>
      <c r="RNF2" s="65"/>
      <c r="RNG2" s="65"/>
      <c r="RNH2" s="65"/>
      <c r="RNI2" s="65"/>
      <c r="RNJ2" s="65"/>
      <c r="RNK2" s="65"/>
      <c r="RNL2" s="65"/>
      <c r="RNM2" s="65"/>
      <c r="RNN2" s="65"/>
      <c r="RNO2" s="65"/>
      <c r="RNP2" s="65"/>
      <c r="RNQ2" s="65"/>
      <c r="RNR2" s="65"/>
      <c r="RNS2" s="65"/>
      <c r="RNT2" s="65"/>
      <c r="RNU2" s="65"/>
      <c r="RNV2" s="65"/>
      <c r="RNW2" s="65"/>
      <c r="RNX2" s="65"/>
      <c r="RNY2" s="65"/>
      <c r="RNZ2" s="65"/>
      <c r="ROA2" s="65"/>
      <c r="ROB2" s="65"/>
      <c r="ROC2" s="65"/>
      <c r="ROD2" s="65"/>
      <c r="ROE2" s="65"/>
      <c r="ROF2" s="65"/>
      <c r="ROG2" s="65"/>
      <c r="ROH2" s="65"/>
      <c r="ROI2" s="65"/>
      <c r="ROJ2" s="65"/>
      <c r="ROK2" s="65"/>
      <c r="ROL2" s="65"/>
      <c r="ROM2" s="65"/>
      <c r="RON2" s="65"/>
      <c r="ROO2" s="65"/>
      <c r="ROP2" s="65"/>
      <c r="ROQ2" s="65"/>
      <c r="ROR2" s="65"/>
      <c r="ROS2" s="65"/>
      <c r="ROT2" s="65"/>
      <c r="ROU2" s="65"/>
      <c r="ROV2" s="65"/>
      <c r="ROW2" s="65"/>
      <c r="ROX2" s="65"/>
      <c r="ROY2" s="65"/>
      <c r="ROZ2" s="65"/>
      <c r="RPA2" s="65"/>
      <c r="RPB2" s="65"/>
      <c r="RPC2" s="65"/>
      <c r="RPD2" s="65"/>
      <c r="RPE2" s="65"/>
      <c r="RPF2" s="65"/>
      <c r="RPG2" s="65"/>
      <c r="RPH2" s="65"/>
      <c r="RPI2" s="65"/>
      <c r="RPJ2" s="65"/>
      <c r="RPK2" s="65"/>
      <c r="RPL2" s="65"/>
      <c r="RPM2" s="65"/>
      <c r="RPN2" s="65"/>
      <c r="RPO2" s="65"/>
      <c r="RPP2" s="65"/>
      <c r="RPQ2" s="65"/>
      <c r="RPR2" s="65"/>
      <c r="RPS2" s="65"/>
      <c r="RPT2" s="65"/>
      <c r="RPU2" s="65"/>
      <c r="RPV2" s="65"/>
      <c r="RPW2" s="65"/>
      <c r="RPX2" s="65"/>
      <c r="RPY2" s="65"/>
      <c r="RPZ2" s="65"/>
      <c r="RQA2" s="65"/>
      <c r="RQB2" s="65"/>
      <c r="RQC2" s="65"/>
      <c r="RQD2" s="65"/>
      <c r="RQE2" s="65"/>
      <c r="RQF2" s="65"/>
      <c r="RQG2" s="65"/>
      <c r="RQH2" s="65"/>
      <c r="RQI2" s="65"/>
      <c r="RQJ2" s="65"/>
      <c r="RQK2" s="65"/>
      <c r="RQL2" s="65"/>
      <c r="RQM2" s="65"/>
      <c r="RQN2" s="65"/>
      <c r="RQO2" s="65"/>
      <c r="RQP2" s="65"/>
      <c r="RQQ2" s="65"/>
      <c r="RQR2" s="65"/>
      <c r="RQS2" s="65"/>
      <c r="RQT2" s="65"/>
      <c r="RQU2" s="65"/>
      <c r="RQV2" s="65"/>
      <c r="RQW2" s="65"/>
      <c r="RQX2" s="65"/>
      <c r="RQY2" s="65"/>
      <c r="RQZ2" s="65"/>
      <c r="RRA2" s="65"/>
      <c r="RRB2" s="65"/>
      <c r="RRC2" s="65"/>
      <c r="RRD2" s="65"/>
      <c r="RRE2" s="65"/>
      <c r="RRF2" s="65"/>
      <c r="RRG2" s="65"/>
      <c r="RRH2" s="65"/>
      <c r="RRI2" s="65"/>
      <c r="RRJ2" s="65"/>
      <c r="RRK2" s="65"/>
      <c r="RRL2" s="65"/>
      <c r="RRM2" s="65"/>
      <c r="RRN2" s="65"/>
      <c r="RRO2" s="65"/>
      <c r="RRP2" s="65"/>
      <c r="RRQ2" s="65"/>
      <c r="RRR2" s="65"/>
      <c r="RRS2" s="65"/>
      <c r="RRT2" s="65"/>
      <c r="RRU2" s="65"/>
      <c r="RRV2" s="65"/>
      <c r="RRW2" s="65"/>
      <c r="RRX2" s="65"/>
      <c r="RRY2" s="65"/>
      <c r="RRZ2" s="65"/>
      <c r="RSA2" s="65"/>
      <c r="RSB2" s="65"/>
      <c r="RSC2" s="65"/>
      <c r="RSD2" s="65"/>
      <c r="RSE2" s="65"/>
      <c r="RSF2" s="65"/>
      <c r="RSG2" s="65"/>
      <c r="RSH2" s="65"/>
      <c r="RSI2" s="65"/>
      <c r="RSJ2" s="65"/>
      <c r="RSK2" s="65"/>
      <c r="RSL2" s="65"/>
      <c r="RSM2" s="65"/>
      <c r="RSN2" s="65"/>
      <c r="RSO2" s="65"/>
      <c r="RSP2" s="65"/>
      <c r="RSQ2" s="65"/>
      <c r="RSR2" s="65"/>
      <c r="RSS2" s="65"/>
      <c r="RST2" s="65"/>
      <c r="RSU2" s="65"/>
      <c r="RSV2" s="65"/>
      <c r="RSW2" s="65"/>
      <c r="RSX2" s="65"/>
      <c r="RSY2" s="65"/>
      <c r="RSZ2" s="65"/>
      <c r="RTA2" s="65"/>
      <c r="RTB2" s="65"/>
      <c r="RTC2" s="65"/>
      <c r="RTD2" s="65"/>
      <c r="RTE2" s="65"/>
      <c r="RTF2" s="65"/>
      <c r="RTG2" s="65"/>
      <c r="RTH2" s="65"/>
      <c r="RTI2" s="65"/>
      <c r="RTJ2" s="65"/>
      <c r="RTK2" s="65"/>
      <c r="RTL2" s="65"/>
      <c r="RTM2" s="65"/>
      <c r="RTN2" s="65"/>
      <c r="RTO2" s="65"/>
      <c r="RTP2" s="65"/>
      <c r="RTQ2" s="65"/>
      <c r="RTR2" s="65"/>
      <c r="RTS2" s="65"/>
      <c r="RTT2" s="65"/>
      <c r="RTU2" s="65"/>
      <c r="RTV2" s="65"/>
      <c r="RTW2" s="65"/>
      <c r="RTX2" s="65"/>
      <c r="RTY2" s="65"/>
      <c r="RTZ2" s="65"/>
      <c r="RUA2" s="65"/>
      <c r="RUB2" s="65"/>
      <c r="RUC2" s="65"/>
      <c r="RUD2" s="65"/>
      <c r="RUE2" s="65"/>
      <c r="RUF2" s="65"/>
      <c r="RUG2" s="65"/>
      <c r="RUH2" s="65"/>
      <c r="RUI2" s="65"/>
      <c r="RUJ2" s="65"/>
      <c r="RUK2" s="65"/>
      <c r="RUL2" s="65"/>
      <c r="RUM2" s="65"/>
      <c r="RUN2" s="65"/>
      <c r="RUO2" s="65"/>
      <c r="RUP2" s="65"/>
      <c r="RUQ2" s="65"/>
      <c r="RUR2" s="65"/>
      <c r="RUS2" s="65"/>
      <c r="RUT2" s="65"/>
      <c r="RUU2" s="65"/>
      <c r="RUV2" s="65"/>
      <c r="RUW2" s="65"/>
      <c r="RUX2" s="65"/>
      <c r="RUY2" s="65"/>
      <c r="RUZ2" s="65"/>
      <c r="RVA2" s="65"/>
      <c r="RVB2" s="65"/>
      <c r="RVC2" s="65"/>
      <c r="RVD2" s="65"/>
      <c r="RVE2" s="65"/>
      <c r="RVF2" s="65"/>
      <c r="RVG2" s="65"/>
      <c r="RVH2" s="65"/>
      <c r="RVI2" s="65"/>
      <c r="RVJ2" s="65"/>
      <c r="RVK2" s="65"/>
      <c r="RVL2" s="65"/>
      <c r="RVM2" s="65"/>
      <c r="RVN2" s="65"/>
      <c r="RVO2" s="65"/>
      <c r="RVP2" s="65"/>
      <c r="RVQ2" s="65"/>
      <c r="RVR2" s="65"/>
      <c r="RVS2" s="65"/>
      <c r="RVT2" s="65"/>
      <c r="RVU2" s="65"/>
      <c r="RVV2" s="65"/>
      <c r="RVW2" s="65"/>
      <c r="RVX2" s="65"/>
      <c r="RVY2" s="65"/>
      <c r="RVZ2" s="65"/>
      <c r="RWA2" s="65"/>
      <c r="RWB2" s="65"/>
      <c r="RWC2" s="65"/>
      <c r="RWD2" s="65"/>
      <c r="RWE2" s="65"/>
      <c r="RWF2" s="65"/>
      <c r="RWG2" s="65"/>
      <c r="RWH2" s="65"/>
      <c r="RWI2" s="65"/>
      <c r="RWJ2" s="65"/>
      <c r="RWK2" s="65"/>
      <c r="RWL2" s="65"/>
      <c r="RWM2" s="65"/>
      <c r="RWN2" s="65"/>
      <c r="RWO2" s="65"/>
      <c r="RWP2" s="65"/>
      <c r="RWQ2" s="65"/>
      <c r="RWR2" s="65"/>
      <c r="RWS2" s="65"/>
      <c r="RWT2" s="65"/>
      <c r="RWU2" s="65"/>
      <c r="RWV2" s="65"/>
      <c r="RWW2" s="65"/>
      <c r="RWX2" s="65"/>
      <c r="RWY2" s="65"/>
      <c r="RWZ2" s="65"/>
      <c r="RXA2" s="65"/>
      <c r="RXB2" s="65"/>
      <c r="RXC2" s="65"/>
      <c r="RXD2" s="65"/>
      <c r="RXE2" s="65"/>
      <c r="RXF2" s="65"/>
      <c r="RXG2" s="65"/>
      <c r="RXH2" s="65"/>
      <c r="RXI2" s="65"/>
      <c r="RXJ2" s="65"/>
      <c r="RXK2" s="65"/>
      <c r="RXL2" s="65"/>
      <c r="RXM2" s="65"/>
      <c r="RXN2" s="65"/>
      <c r="RXO2" s="65"/>
      <c r="RXP2" s="65"/>
      <c r="RXQ2" s="65"/>
      <c r="RXR2" s="65"/>
      <c r="RXS2" s="65"/>
      <c r="RXT2" s="65"/>
      <c r="RXU2" s="65"/>
      <c r="RXV2" s="65"/>
      <c r="RXW2" s="65"/>
      <c r="RXX2" s="65"/>
      <c r="RXY2" s="65"/>
      <c r="RXZ2" s="65"/>
      <c r="RYA2" s="65"/>
      <c r="RYB2" s="65"/>
      <c r="RYC2" s="65"/>
      <c r="RYD2" s="65"/>
      <c r="RYE2" s="65"/>
      <c r="RYF2" s="65"/>
      <c r="RYG2" s="65"/>
      <c r="RYH2" s="65"/>
      <c r="RYI2" s="65"/>
      <c r="RYJ2" s="65"/>
      <c r="RYK2" s="65"/>
      <c r="RYL2" s="65"/>
      <c r="RYM2" s="65"/>
      <c r="RYN2" s="65"/>
      <c r="RYO2" s="65"/>
      <c r="RYP2" s="65"/>
      <c r="RYQ2" s="65"/>
      <c r="RYR2" s="65"/>
      <c r="RYS2" s="65"/>
      <c r="RYT2" s="65"/>
      <c r="RYU2" s="65"/>
      <c r="RYV2" s="65"/>
      <c r="RYW2" s="65"/>
      <c r="RYX2" s="65"/>
      <c r="RYY2" s="65"/>
      <c r="RYZ2" s="65"/>
      <c r="RZA2" s="65"/>
      <c r="RZB2" s="65"/>
      <c r="RZC2" s="65"/>
      <c r="RZD2" s="65"/>
      <c r="RZE2" s="65"/>
      <c r="RZF2" s="65"/>
      <c r="RZG2" s="65"/>
      <c r="RZH2" s="65"/>
      <c r="RZI2" s="65"/>
      <c r="RZJ2" s="65"/>
      <c r="RZK2" s="65"/>
      <c r="RZL2" s="65"/>
      <c r="RZM2" s="65"/>
      <c r="RZN2" s="65"/>
      <c r="RZO2" s="65"/>
      <c r="RZP2" s="65"/>
      <c r="RZQ2" s="65"/>
      <c r="RZR2" s="65"/>
      <c r="RZS2" s="65"/>
      <c r="RZT2" s="65"/>
      <c r="RZU2" s="65"/>
      <c r="RZV2" s="65"/>
      <c r="RZW2" s="65"/>
      <c r="RZX2" s="65"/>
      <c r="RZY2" s="65"/>
      <c r="RZZ2" s="65"/>
      <c r="SAA2" s="65"/>
      <c r="SAB2" s="65"/>
      <c r="SAC2" s="65"/>
      <c r="SAD2" s="65"/>
      <c r="SAE2" s="65"/>
      <c r="SAF2" s="65"/>
      <c r="SAG2" s="65"/>
      <c r="SAH2" s="65"/>
      <c r="SAI2" s="65"/>
      <c r="SAJ2" s="65"/>
      <c r="SAK2" s="65"/>
      <c r="SAL2" s="65"/>
      <c r="SAM2" s="65"/>
      <c r="SAN2" s="65"/>
      <c r="SAO2" s="65"/>
      <c r="SAP2" s="65"/>
      <c r="SAQ2" s="65"/>
      <c r="SAR2" s="65"/>
      <c r="SAS2" s="65"/>
      <c r="SAT2" s="65"/>
      <c r="SAU2" s="65"/>
      <c r="SAV2" s="65"/>
      <c r="SAW2" s="65"/>
      <c r="SAX2" s="65"/>
      <c r="SAY2" s="65"/>
      <c r="SAZ2" s="65"/>
      <c r="SBA2" s="65"/>
      <c r="SBB2" s="65"/>
      <c r="SBC2" s="65"/>
      <c r="SBD2" s="65"/>
      <c r="SBE2" s="65"/>
      <c r="SBF2" s="65"/>
      <c r="SBG2" s="65"/>
      <c r="SBH2" s="65"/>
      <c r="SBI2" s="65"/>
      <c r="SBJ2" s="65"/>
      <c r="SBK2" s="65"/>
      <c r="SBL2" s="65"/>
      <c r="SBM2" s="65"/>
      <c r="SBN2" s="65"/>
      <c r="SBO2" s="65"/>
      <c r="SBP2" s="65"/>
      <c r="SBQ2" s="65"/>
      <c r="SBR2" s="65"/>
      <c r="SBS2" s="65"/>
      <c r="SBT2" s="65"/>
      <c r="SBU2" s="65"/>
      <c r="SBV2" s="65"/>
      <c r="SBW2" s="65"/>
      <c r="SBX2" s="65"/>
      <c r="SBY2" s="65"/>
      <c r="SBZ2" s="65"/>
      <c r="SCA2" s="65"/>
      <c r="SCB2" s="65"/>
      <c r="SCC2" s="65"/>
      <c r="SCD2" s="65"/>
      <c r="SCE2" s="65"/>
      <c r="SCF2" s="65"/>
      <c r="SCG2" s="65"/>
      <c r="SCH2" s="65"/>
      <c r="SCI2" s="65"/>
      <c r="SCJ2" s="65"/>
      <c r="SCK2" s="65"/>
      <c r="SCL2" s="65"/>
      <c r="SCM2" s="65"/>
      <c r="SCN2" s="65"/>
      <c r="SCO2" s="65"/>
      <c r="SCP2" s="65"/>
      <c r="SCQ2" s="65"/>
      <c r="SCR2" s="65"/>
      <c r="SCS2" s="65"/>
      <c r="SCT2" s="65"/>
      <c r="SCU2" s="65"/>
      <c r="SCV2" s="65"/>
      <c r="SCW2" s="65"/>
      <c r="SCX2" s="65"/>
      <c r="SCY2" s="65"/>
      <c r="SCZ2" s="65"/>
      <c r="SDA2" s="65"/>
      <c r="SDB2" s="65"/>
      <c r="SDC2" s="65"/>
      <c r="SDD2" s="65"/>
      <c r="SDE2" s="65"/>
      <c r="SDF2" s="65"/>
      <c r="SDG2" s="65"/>
      <c r="SDH2" s="65"/>
      <c r="SDI2" s="65"/>
      <c r="SDJ2" s="65"/>
      <c r="SDK2" s="65"/>
      <c r="SDL2" s="65"/>
      <c r="SDM2" s="65"/>
      <c r="SDN2" s="65"/>
      <c r="SDO2" s="65"/>
      <c r="SDP2" s="65"/>
      <c r="SDQ2" s="65"/>
      <c r="SDR2" s="65"/>
      <c r="SDS2" s="65"/>
      <c r="SDT2" s="65"/>
      <c r="SDU2" s="65"/>
      <c r="SDV2" s="65"/>
      <c r="SDW2" s="65"/>
      <c r="SDX2" s="65"/>
      <c r="SDY2" s="65"/>
      <c r="SDZ2" s="65"/>
      <c r="SEA2" s="65"/>
      <c r="SEB2" s="65"/>
      <c r="SEC2" s="65"/>
      <c r="SED2" s="65"/>
      <c r="SEE2" s="65"/>
      <c r="SEF2" s="65"/>
      <c r="SEG2" s="65"/>
      <c r="SEH2" s="65"/>
      <c r="SEI2" s="65"/>
      <c r="SEJ2" s="65"/>
      <c r="SEK2" s="65"/>
      <c r="SEL2" s="65"/>
      <c r="SEM2" s="65"/>
      <c r="SEN2" s="65"/>
      <c r="SEO2" s="65"/>
      <c r="SEP2" s="65"/>
      <c r="SEQ2" s="65"/>
      <c r="SER2" s="65"/>
      <c r="SES2" s="65"/>
      <c r="SET2" s="65"/>
      <c r="SEU2" s="65"/>
      <c r="SEV2" s="65"/>
      <c r="SEW2" s="65"/>
      <c r="SEX2" s="65"/>
      <c r="SEY2" s="65"/>
      <c r="SEZ2" s="65"/>
      <c r="SFA2" s="65"/>
      <c r="SFB2" s="65"/>
      <c r="SFC2" s="65"/>
      <c r="SFD2" s="65"/>
      <c r="SFE2" s="65"/>
      <c r="SFF2" s="65"/>
      <c r="SFG2" s="65"/>
      <c r="SFH2" s="65"/>
      <c r="SFI2" s="65"/>
      <c r="SFJ2" s="65"/>
      <c r="SFK2" s="65"/>
      <c r="SFL2" s="65"/>
      <c r="SFM2" s="65"/>
      <c r="SFN2" s="65"/>
      <c r="SFO2" s="65"/>
      <c r="SFP2" s="65"/>
      <c r="SFQ2" s="65"/>
      <c r="SFR2" s="65"/>
      <c r="SFS2" s="65"/>
      <c r="SFT2" s="65"/>
      <c r="SFU2" s="65"/>
      <c r="SFV2" s="65"/>
      <c r="SFW2" s="65"/>
      <c r="SFX2" s="65"/>
      <c r="SFY2" s="65"/>
      <c r="SFZ2" s="65"/>
      <c r="SGA2" s="65"/>
      <c r="SGB2" s="65"/>
      <c r="SGC2" s="65"/>
      <c r="SGD2" s="65"/>
      <c r="SGE2" s="65"/>
      <c r="SGF2" s="65"/>
      <c r="SGG2" s="65"/>
      <c r="SGH2" s="65"/>
      <c r="SGI2" s="65"/>
      <c r="SGJ2" s="65"/>
      <c r="SGK2" s="65"/>
      <c r="SGL2" s="65"/>
      <c r="SGM2" s="65"/>
      <c r="SGN2" s="65"/>
      <c r="SGO2" s="65"/>
      <c r="SGP2" s="65"/>
      <c r="SGQ2" s="65"/>
      <c r="SGR2" s="65"/>
      <c r="SGS2" s="65"/>
      <c r="SGT2" s="65"/>
      <c r="SGU2" s="65"/>
      <c r="SGV2" s="65"/>
      <c r="SGW2" s="65"/>
      <c r="SGX2" s="65"/>
      <c r="SGY2" s="65"/>
      <c r="SGZ2" s="65"/>
      <c r="SHA2" s="65"/>
      <c r="SHB2" s="65"/>
      <c r="SHC2" s="65"/>
      <c r="SHD2" s="65"/>
      <c r="SHE2" s="65"/>
      <c r="SHF2" s="65"/>
      <c r="SHG2" s="65"/>
      <c r="SHH2" s="65"/>
      <c r="SHI2" s="65"/>
      <c r="SHJ2" s="65"/>
      <c r="SHK2" s="65"/>
      <c r="SHL2" s="65"/>
      <c r="SHM2" s="65"/>
      <c r="SHN2" s="65"/>
      <c r="SHO2" s="65"/>
      <c r="SHP2" s="65"/>
      <c r="SHQ2" s="65"/>
      <c r="SHR2" s="65"/>
      <c r="SHS2" s="65"/>
      <c r="SHT2" s="65"/>
      <c r="SHU2" s="65"/>
      <c r="SHV2" s="65"/>
      <c r="SHW2" s="65"/>
      <c r="SHX2" s="65"/>
      <c r="SHY2" s="65"/>
      <c r="SHZ2" s="65"/>
      <c r="SIA2" s="65"/>
      <c r="SIB2" s="65"/>
      <c r="SIC2" s="65"/>
      <c r="SID2" s="65"/>
      <c r="SIE2" s="65"/>
      <c r="SIF2" s="65"/>
      <c r="SIG2" s="65"/>
      <c r="SIH2" s="65"/>
      <c r="SII2" s="65"/>
      <c r="SIJ2" s="65"/>
      <c r="SIK2" s="65"/>
      <c r="SIL2" s="65"/>
      <c r="SIM2" s="65"/>
      <c r="SIN2" s="65"/>
      <c r="SIO2" s="65"/>
      <c r="SIP2" s="65"/>
      <c r="SIQ2" s="65"/>
      <c r="SIR2" s="65"/>
      <c r="SIS2" s="65"/>
      <c r="SIT2" s="65"/>
      <c r="SIU2" s="65"/>
      <c r="SIV2" s="65"/>
      <c r="SIW2" s="65"/>
      <c r="SIX2" s="65"/>
      <c r="SIY2" s="65"/>
      <c r="SIZ2" s="65"/>
      <c r="SJA2" s="65"/>
      <c r="SJB2" s="65"/>
      <c r="SJC2" s="65"/>
      <c r="SJD2" s="65"/>
      <c r="SJE2" s="65"/>
      <c r="SJF2" s="65"/>
      <c r="SJG2" s="65"/>
      <c r="SJH2" s="65"/>
      <c r="SJI2" s="65"/>
      <c r="SJJ2" s="65"/>
      <c r="SJK2" s="65"/>
      <c r="SJL2" s="65"/>
      <c r="SJM2" s="65"/>
      <c r="SJN2" s="65"/>
      <c r="SJO2" s="65"/>
      <c r="SJP2" s="65"/>
      <c r="SJQ2" s="65"/>
      <c r="SJR2" s="65"/>
      <c r="SJS2" s="65"/>
      <c r="SJT2" s="65"/>
      <c r="SJU2" s="65"/>
      <c r="SJV2" s="65"/>
      <c r="SJW2" s="65"/>
      <c r="SJX2" s="65"/>
      <c r="SJY2" s="65"/>
      <c r="SJZ2" s="65"/>
      <c r="SKA2" s="65"/>
      <c r="SKB2" s="65"/>
      <c r="SKC2" s="65"/>
      <c r="SKD2" s="65"/>
      <c r="SKE2" s="65"/>
      <c r="SKF2" s="65"/>
      <c r="SKG2" s="65"/>
      <c r="SKH2" s="65"/>
      <c r="SKI2" s="65"/>
      <c r="SKJ2" s="65"/>
      <c r="SKK2" s="65"/>
      <c r="SKL2" s="65"/>
      <c r="SKM2" s="65"/>
      <c r="SKN2" s="65"/>
      <c r="SKO2" s="65"/>
      <c r="SKP2" s="65"/>
      <c r="SKQ2" s="65"/>
      <c r="SKR2" s="65"/>
      <c r="SKS2" s="65"/>
      <c r="SKT2" s="65"/>
      <c r="SKU2" s="65"/>
      <c r="SKV2" s="65"/>
      <c r="SKW2" s="65"/>
      <c r="SKX2" s="65"/>
      <c r="SKY2" s="65"/>
      <c r="SKZ2" s="65"/>
      <c r="SLA2" s="65"/>
      <c r="SLB2" s="65"/>
      <c r="SLC2" s="65"/>
      <c r="SLD2" s="65"/>
      <c r="SLE2" s="65"/>
      <c r="SLF2" s="65"/>
      <c r="SLG2" s="65"/>
      <c r="SLH2" s="65"/>
      <c r="SLI2" s="65"/>
      <c r="SLJ2" s="65"/>
      <c r="SLK2" s="65"/>
      <c r="SLL2" s="65"/>
      <c r="SLM2" s="65"/>
      <c r="SLN2" s="65"/>
      <c r="SLO2" s="65"/>
      <c r="SLP2" s="65"/>
      <c r="SLQ2" s="65"/>
      <c r="SLR2" s="65"/>
      <c r="SLS2" s="65"/>
      <c r="SLT2" s="65"/>
      <c r="SLU2" s="65"/>
      <c r="SLV2" s="65"/>
      <c r="SLW2" s="65"/>
      <c r="SLX2" s="65"/>
      <c r="SLY2" s="65"/>
      <c r="SLZ2" s="65"/>
      <c r="SMA2" s="65"/>
      <c r="SMB2" s="65"/>
      <c r="SMC2" s="65"/>
      <c r="SMD2" s="65"/>
      <c r="SME2" s="65"/>
      <c r="SMF2" s="65"/>
      <c r="SMG2" s="65"/>
      <c r="SMH2" s="65"/>
      <c r="SMI2" s="65"/>
      <c r="SMJ2" s="65"/>
      <c r="SMK2" s="65"/>
      <c r="SML2" s="65"/>
      <c r="SMM2" s="65"/>
      <c r="SMN2" s="65"/>
      <c r="SMO2" s="65"/>
      <c r="SMP2" s="65"/>
      <c r="SMQ2" s="65"/>
      <c r="SMR2" s="65"/>
      <c r="SMS2" s="65"/>
      <c r="SMT2" s="65"/>
      <c r="SMU2" s="65"/>
      <c r="SMV2" s="65"/>
      <c r="SMW2" s="65"/>
      <c r="SMX2" s="65"/>
      <c r="SMY2" s="65"/>
      <c r="SMZ2" s="65"/>
      <c r="SNA2" s="65"/>
      <c r="SNB2" s="65"/>
      <c r="SNC2" s="65"/>
      <c r="SND2" s="65"/>
      <c r="SNE2" s="65"/>
      <c r="SNF2" s="65"/>
      <c r="SNG2" s="65"/>
      <c r="SNH2" s="65"/>
      <c r="SNI2" s="65"/>
      <c r="SNJ2" s="65"/>
      <c r="SNK2" s="65"/>
      <c r="SNL2" s="65"/>
      <c r="SNM2" s="65"/>
      <c r="SNN2" s="65"/>
      <c r="SNO2" s="65"/>
      <c r="SNP2" s="65"/>
      <c r="SNQ2" s="65"/>
      <c r="SNR2" s="65"/>
      <c r="SNS2" s="65"/>
      <c r="SNT2" s="65"/>
      <c r="SNU2" s="65"/>
      <c r="SNV2" s="65"/>
      <c r="SNW2" s="65"/>
      <c r="SNX2" s="65"/>
      <c r="SNY2" s="65"/>
      <c r="SNZ2" s="65"/>
      <c r="SOA2" s="65"/>
      <c r="SOB2" s="65"/>
      <c r="SOC2" s="65"/>
      <c r="SOD2" s="65"/>
      <c r="SOE2" s="65"/>
      <c r="SOF2" s="65"/>
      <c r="SOG2" s="65"/>
      <c r="SOH2" s="65"/>
      <c r="SOI2" s="65"/>
      <c r="SOJ2" s="65"/>
      <c r="SOK2" s="65"/>
      <c r="SOL2" s="65"/>
      <c r="SOM2" s="65"/>
      <c r="SON2" s="65"/>
      <c r="SOO2" s="65"/>
      <c r="SOP2" s="65"/>
      <c r="SOQ2" s="65"/>
      <c r="SOR2" s="65"/>
      <c r="SOS2" s="65"/>
      <c r="SOT2" s="65"/>
      <c r="SOU2" s="65"/>
      <c r="SOV2" s="65"/>
      <c r="SOW2" s="65"/>
      <c r="SOX2" s="65"/>
      <c r="SOY2" s="65"/>
      <c r="SOZ2" s="65"/>
      <c r="SPA2" s="65"/>
      <c r="SPB2" s="65"/>
      <c r="SPC2" s="65"/>
      <c r="SPD2" s="65"/>
      <c r="SPE2" s="65"/>
      <c r="SPF2" s="65"/>
      <c r="SPG2" s="65"/>
      <c r="SPH2" s="65"/>
      <c r="SPI2" s="65"/>
      <c r="SPJ2" s="65"/>
      <c r="SPK2" s="65"/>
      <c r="SPL2" s="65"/>
      <c r="SPM2" s="65"/>
      <c r="SPN2" s="65"/>
      <c r="SPO2" s="65"/>
      <c r="SPP2" s="65"/>
      <c r="SPQ2" s="65"/>
      <c r="SPR2" s="65"/>
      <c r="SPS2" s="65"/>
      <c r="SPT2" s="65"/>
      <c r="SPU2" s="65"/>
      <c r="SPV2" s="65"/>
      <c r="SPW2" s="65"/>
      <c r="SPX2" s="65"/>
      <c r="SPY2" s="65"/>
      <c r="SPZ2" s="65"/>
      <c r="SQA2" s="65"/>
      <c r="SQB2" s="65"/>
      <c r="SQC2" s="65"/>
      <c r="SQD2" s="65"/>
      <c r="SQE2" s="65"/>
      <c r="SQF2" s="65"/>
      <c r="SQG2" s="65"/>
      <c r="SQH2" s="65"/>
      <c r="SQI2" s="65"/>
      <c r="SQJ2" s="65"/>
      <c r="SQK2" s="65"/>
      <c r="SQL2" s="65"/>
      <c r="SQM2" s="65"/>
      <c r="SQN2" s="65"/>
      <c r="SQO2" s="65"/>
      <c r="SQP2" s="65"/>
      <c r="SQQ2" s="65"/>
      <c r="SQR2" s="65"/>
      <c r="SQS2" s="65"/>
      <c r="SQT2" s="65"/>
      <c r="SQU2" s="65"/>
      <c r="SQV2" s="65"/>
      <c r="SQW2" s="65"/>
      <c r="SQX2" s="65"/>
      <c r="SQY2" s="65"/>
      <c r="SQZ2" s="65"/>
      <c r="SRA2" s="65"/>
      <c r="SRB2" s="65"/>
      <c r="SRC2" s="65"/>
      <c r="SRD2" s="65"/>
      <c r="SRE2" s="65"/>
      <c r="SRF2" s="65"/>
      <c r="SRG2" s="65"/>
      <c r="SRH2" s="65"/>
      <c r="SRI2" s="65"/>
      <c r="SRJ2" s="65"/>
      <c r="SRK2" s="65"/>
      <c r="SRL2" s="65"/>
      <c r="SRM2" s="65"/>
      <c r="SRN2" s="65"/>
      <c r="SRO2" s="65"/>
      <c r="SRP2" s="65"/>
      <c r="SRQ2" s="65"/>
      <c r="SRR2" s="65"/>
      <c r="SRS2" s="65"/>
      <c r="SRT2" s="65"/>
      <c r="SRU2" s="65"/>
      <c r="SRV2" s="65"/>
      <c r="SRW2" s="65"/>
      <c r="SRX2" s="65"/>
      <c r="SRY2" s="65"/>
      <c r="SRZ2" s="65"/>
      <c r="SSA2" s="65"/>
      <c r="SSB2" s="65"/>
      <c r="SSC2" s="65"/>
      <c r="SSD2" s="65"/>
      <c r="SSE2" s="65"/>
      <c r="SSF2" s="65"/>
      <c r="SSG2" s="65"/>
      <c r="SSH2" s="65"/>
      <c r="SSI2" s="65"/>
      <c r="SSJ2" s="65"/>
      <c r="SSK2" s="65"/>
      <c r="SSL2" s="65"/>
      <c r="SSM2" s="65"/>
      <c r="SSN2" s="65"/>
      <c r="SSO2" s="65"/>
      <c r="SSP2" s="65"/>
      <c r="SSQ2" s="65"/>
      <c r="SSR2" s="65"/>
      <c r="SSS2" s="65"/>
      <c r="SST2" s="65"/>
      <c r="SSU2" s="65"/>
      <c r="SSV2" s="65"/>
      <c r="SSW2" s="65"/>
      <c r="SSX2" s="65"/>
      <c r="SSY2" s="65"/>
      <c r="SSZ2" s="65"/>
      <c r="STA2" s="65"/>
      <c r="STB2" s="65"/>
      <c r="STC2" s="65"/>
      <c r="STD2" s="65"/>
      <c r="STE2" s="65"/>
      <c r="STF2" s="65"/>
      <c r="STG2" s="65"/>
      <c r="STH2" s="65"/>
      <c r="STI2" s="65"/>
      <c r="STJ2" s="65"/>
      <c r="STK2" s="65"/>
      <c r="STL2" s="65"/>
      <c r="STM2" s="65"/>
      <c r="STN2" s="65"/>
      <c r="STO2" s="65"/>
      <c r="STP2" s="65"/>
      <c r="STQ2" s="65"/>
      <c r="STR2" s="65"/>
      <c r="STS2" s="65"/>
      <c r="STT2" s="65"/>
      <c r="STU2" s="65"/>
      <c r="STV2" s="65"/>
      <c r="STW2" s="65"/>
      <c r="STX2" s="65"/>
      <c r="STY2" s="65"/>
      <c r="STZ2" s="65"/>
      <c r="SUA2" s="65"/>
      <c r="SUB2" s="65"/>
      <c r="SUC2" s="65"/>
      <c r="SUD2" s="65"/>
      <c r="SUE2" s="65"/>
      <c r="SUF2" s="65"/>
      <c r="SUG2" s="65"/>
      <c r="SUH2" s="65"/>
      <c r="SUI2" s="65"/>
      <c r="SUJ2" s="65"/>
      <c r="SUK2" s="65"/>
      <c r="SUL2" s="65"/>
      <c r="SUM2" s="65"/>
      <c r="SUN2" s="65"/>
      <c r="SUO2" s="65"/>
      <c r="SUP2" s="65"/>
      <c r="SUQ2" s="65"/>
      <c r="SUR2" s="65"/>
      <c r="SUS2" s="65"/>
      <c r="SUT2" s="65"/>
      <c r="SUU2" s="65"/>
      <c r="SUV2" s="65"/>
      <c r="SUW2" s="65"/>
      <c r="SUX2" s="65"/>
      <c r="SUY2" s="65"/>
      <c r="SUZ2" s="65"/>
      <c r="SVA2" s="65"/>
      <c r="SVB2" s="65"/>
      <c r="SVC2" s="65"/>
      <c r="SVD2" s="65"/>
      <c r="SVE2" s="65"/>
      <c r="SVF2" s="65"/>
      <c r="SVG2" s="65"/>
      <c r="SVH2" s="65"/>
      <c r="SVI2" s="65"/>
      <c r="SVJ2" s="65"/>
      <c r="SVK2" s="65"/>
      <c r="SVL2" s="65"/>
      <c r="SVM2" s="65"/>
      <c r="SVN2" s="65"/>
      <c r="SVO2" s="65"/>
      <c r="SVP2" s="65"/>
      <c r="SVQ2" s="65"/>
      <c r="SVR2" s="65"/>
      <c r="SVS2" s="65"/>
      <c r="SVT2" s="65"/>
      <c r="SVU2" s="65"/>
      <c r="SVV2" s="65"/>
      <c r="SVW2" s="65"/>
      <c r="SVX2" s="65"/>
      <c r="SVY2" s="65"/>
      <c r="SVZ2" s="65"/>
      <c r="SWA2" s="65"/>
      <c r="SWB2" s="65"/>
      <c r="SWC2" s="65"/>
      <c r="SWD2" s="65"/>
      <c r="SWE2" s="65"/>
      <c r="SWF2" s="65"/>
      <c r="SWG2" s="65"/>
      <c r="SWH2" s="65"/>
      <c r="SWI2" s="65"/>
      <c r="SWJ2" s="65"/>
      <c r="SWK2" s="65"/>
      <c r="SWL2" s="65"/>
      <c r="SWM2" s="65"/>
      <c r="SWN2" s="65"/>
      <c r="SWO2" s="65"/>
      <c r="SWP2" s="65"/>
      <c r="SWQ2" s="65"/>
      <c r="SWR2" s="65"/>
      <c r="SWS2" s="65"/>
      <c r="SWT2" s="65"/>
      <c r="SWU2" s="65"/>
      <c r="SWV2" s="65"/>
      <c r="SWW2" s="65"/>
      <c r="SWX2" s="65"/>
      <c r="SWY2" s="65"/>
      <c r="SWZ2" s="65"/>
      <c r="SXA2" s="65"/>
      <c r="SXB2" s="65"/>
      <c r="SXC2" s="65"/>
      <c r="SXD2" s="65"/>
      <c r="SXE2" s="65"/>
      <c r="SXF2" s="65"/>
      <c r="SXG2" s="65"/>
      <c r="SXH2" s="65"/>
      <c r="SXI2" s="65"/>
      <c r="SXJ2" s="65"/>
      <c r="SXK2" s="65"/>
      <c r="SXL2" s="65"/>
      <c r="SXM2" s="65"/>
      <c r="SXN2" s="65"/>
      <c r="SXO2" s="65"/>
      <c r="SXP2" s="65"/>
      <c r="SXQ2" s="65"/>
      <c r="SXR2" s="65"/>
      <c r="SXS2" s="65"/>
      <c r="SXT2" s="65"/>
      <c r="SXU2" s="65"/>
      <c r="SXV2" s="65"/>
      <c r="SXW2" s="65"/>
      <c r="SXX2" s="65"/>
      <c r="SXY2" s="65"/>
      <c r="SXZ2" s="65"/>
      <c r="SYA2" s="65"/>
      <c r="SYB2" s="65"/>
      <c r="SYC2" s="65"/>
      <c r="SYD2" s="65"/>
      <c r="SYE2" s="65"/>
      <c r="SYF2" s="65"/>
      <c r="SYG2" s="65"/>
      <c r="SYH2" s="65"/>
      <c r="SYI2" s="65"/>
      <c r="SYJ2" s="65"/>
      <c r="SYK2" s="65"/>
      <c r="SYL2" s="65"/>
      <c r="SYM2" s="65"/>
      <c r="SYN2" s="65"/>
      <c r="SYO2" s="65"/>
      <c r="SYP2" s="65"/>
      <c r="SYQ2" s="65"/>
      <c r="SYR2" s="65"/>
      <c r="SYS2" s="65"/>
      <c r="SYT2" s="65"/>
      <c r="SYU2" s="65"/>
      <c r="SYV2" s="65"/>
      <c r="SYW2" s="65"/>
      <c r="SYX2" s="65"/>
      <c r="SYY2" s="65"/>
      <c r="SYZ2" s="65"/>
      <c r="SZA2" s="65"/>
      <c r="SZB2" s="65"/>
      <c r="SZC2" s="65"/>
      <c r="SZD2" s="65"/>
      <c r="SZE2" s="65"/>
      <c r="SZF2" s="65"/>
      <c r="SZG2" s="65"/>
      <c r="SZH2" s="65"/>
      <c r="SZI2" s="65"/>
      <c r="SZJ2" s="65"/>
      <c r="SZK2" s="65"/>
      <c r="SZL2" s="65"/>
      <c r="SZM2" s="65"/>
      <c r="SZN2" s="65"/>
      <c r="SZO2" s="65"/>
      <c r="SZP2" s="65"/>
      <c r="SZQ2" s="65"/>
      <c r="SZR2" s="65"/>
      <c r="SZS2" s="65"/>
      <c r="SZT2" s="65"/>
      <c r="SZU2" s="65"/>
      <c r="SZV2" s="65"/>
      <c r="SZW2" s="65"/>
      <c r="SZX2" s="65"/>
      <c r="SZY2" s="65"/>
      <c r="SZZ2" s="65"/>
      <c r="TAA2" s="65"/>
      <c r="TAB2" s="65"/>
      <c r="TAC2" s="65"/>
      <c r="TAD2" s="65"/>
      <c r="TAE2" s="65"/>
      <c r="TAF2" s="65"/>
      <c r="TAG2" s="65"/>
      <c r="TAH2" s="65"/>
      <c r="TAI2" s="65"/>
      <c r="TAJ2" s="65"/>
      <c r="TAK2" s="65"/>
      <c r="TAL2" s="65"/>
      <c r="TAM2" s="65"/>
      <c r="TAN2" s="65"/>
      <c r="TAO2" s="65"/>
      <c r="TAP2" s="65"/>
      <c r="TAQ2" s="65"/>
      <c r="TAR2" s="65"/>
      <c r="TAS2" s="65"/>
      <c r="TAT2" s="65"/>
      <c r="TAU2" s="65"/>
      <c r="TAV2" s="65"/>
      <c r="TAW2" s="65"/>
      <c r="TAX2" s="65"/>
      <c r="TAY2" s="65"/>
      <c r="TAZ2" s="65"/>
      <c r="TBA2" s="65"/>
      <c r="TBB2" s="65"/>
      <c r="TBC2" s="65"/>
      <c r="TBD2" s="65"/>
      <c r="TBE2" s="65"/>
      <c r="TBF2" s="65"/>
      <c r="TBG2" s="65"/>
      <c r="TBH2" s="65"/>
      <c r="TBI2" s="65"/>
      <c r="TBJ2" s="65"/>
      <c r="TBK2" s="65"/>
      <c r="TBL2" s="65"/>
      <c r="TBM2" s="65"/>
      <c r="TBN2" s="65"/>
      <c r="TBO2" s="65"/>
      <c r="TBP2" s="65"/>
      <c r="TBQ2" s="65"/>
      <c r="TBR2" s="65"/>
      <c r="TBS2" s="65"/>
      <c r="TBT2" s="65"/>
      <c r="TBU2" s="65"/>
      <c r="TBV2" s="65"/>
      <c r="TBW2" s="65"/>
      <c r="TBX2" s="65"/>
      <c r="TBY2" s="65"/>
      <c r="TBZ2" s="65"/>
      <c r="TCA2" s="65"/>
      <c r="TCB2" s="65"/>
      <c r="TCC2" s="65"/>
      <c r="TCD2" s="65"/>
      <c r="TCE2" s="65"/>
      <c r="TCF2" s="65"/>
      <c r="TCG2" s="65"/>
      <c r="TCH2" s="65"/>
      <c r="TCI2" s="65"/>
      <c r="TCJ2" s="65"/>
      <c r="TCK2" s="65"/>
      <c r="TCL2" s="65"/>
      <c r="TCM2" s="65"/>
      <c r="TCN2" s="65"/>
      <c r="TCO2" s="65"/>
      <c r="TCP2" s="65"/>
      <c r="TCQ2" s="65"/>
      <c r="TCR2" s="65"/>
      <c r="TCS2" s="65"/>
      <c r="TCT2" s="65"/>
      <c r="TCU2" s="65"/>
      <c r="TCV2" s="65"/>
      <c r="TCW2" s="65"/>
      <c r="TCX2" s="65"/>
      <c r="TCY2" s="65"/>
      <c r="TCZ2" s="65"/>
      <c r="TDA2" s="65"/>
      <c r="TDB2" s="65"/>
      <c r="TDC2" s="65"/>
      <c r="TDD2" s="65"/>
      <c r="TDE2" s="65"/>
      <c r="TDF2" s="65"/>
      <c r="TDG2" s="65"/>
      <c r="TDH2" s="65"/>
      <c r="TDI2" s="65"/>
      <c r="TDJ2" s="65"/>
      <c r="TDK2" s="65"/>
      <c r="TDL2" s="65"/>
      <c r="TDM2" s="65"/>
      <c r="TDN2" s="65"/>
      <c r="TDO2" s="65"/>
      <c r="TDP2" s="65"/>
      <c r="TDQ2" s="65"/>
      <c r="TDR2" s="65"/>
      <c r="TDS2" s="65"/>
      <c r="TDT2" s="65"/>
      <c r="TDU2" s="65"/>
      <c r="TDV2" s="65"/>
      <c r="TDW2" s="65"/>
      <c r="TDX2" s="65"/>
      <c r="TDY2" s="65"/>
      <c r="TDZ2" s="65"/>
      <c r="TEA2" s="65"/>
      <c r="TEB2" s="65"/>
      <c r="TEC2" s="65"/>
      <c r="TED2" s="65"/>
      <c r="TEE2" s="65"/>
      <c r="TEF2" s="65"/>
      <c r="TEG2" s="65"/>
      <c r="TEH2" s="65"/>
      <c r="TEI2" s="65"/>
      <c r="TEJ2" s="65"/>
      <c r="TEK2" s="65"/>
      <c r="TEL2" s="65"/>
      <c r="TEM2" s="65"/>
      <c r="TEN2" s="65"/>
      <c r="TEO2" s="65"/>
      <c r="TEP2" s="65"/>
      <c r="TEQ2" s="65"/>
      <c r="TER2" s="65"/>
      <c r="TES2" s="65"/>
      <c r="TET2" s="65"/>
      <c r="TEU2" s="65"/>
      <c r="TEV2" s="65"/>
      <c r="TEW2" s="65"/>
      <c r="TEX2" s="65"/>
      <c r="TEY2" s="65"/>
      <c r="TEZ2" s="65"/>
      <c r="TFA2" s="65"/>
      <c r="TFB2" s="65"/>
      <c r="TFC2" s="65"/>
      <c r="TFD2" s="65"/>
      <c r="TFE2" s="65"/>
      <c r="TFF2" s="65"/>
      <c r="TFG2" s="65"/>
      <c r="TFH2" s="65"/>
      <c r="TFI2" s="65"/>
      <c r="TFJ2" s="65"/>
      <c r="TFK2" s="65"/>
      <c r="TFL2" s="65"/>
      <c r="TFM2" s="65"/>
      <c r="TFN2" s="65"/>
      <c r="TFO2" s="65"/>
      <c r="TFP2" s="65"/>
      <c r="TFQ2" s="65"/>
      <c r="TFR2" s="65"/>
      <c r="TFS2" s="65"/>
      <c r="TFT2" s="65"/>
      <c r="TFU2" s="65"/>
      <c r="TFV2" s="65"/>
      <c r="TFW2" s="65"/>
      <c r="TFX2" s="65"/>
      <c r="TFY2" s="65"/>
      <c r="TFZ2" s="65"/>
      <c r="TGA2" s="65"/>
      <c r="TGB2" s="65"/>
      <c r="TGC2" s="65"/>
      <c r="TGD2" s="65"/>
      <c r="TGE2" s="65"/>
      <c r="TGF2" s="65"/>
      <c r="TGG2" s="65"/>
      <c r="TGH2" s="65"/>
      <c r="TGI2" s="65"/>
      <c r="TGJ2" s="65"/>
      <c r="TGK2" s="65"/>
      <c r="TGL2" s="65"/>
      <c r="TGM2" s="65"/>
      <c r="TGN2" s="65"/>
      <c r="TGO2" s="65"/>
      <c r="TGP2" s="65"/>
      <c r="TGQ2" s="65"/>
      <c r="TGR2" s="65"/>
      <c r="TGS2" s="65"/>
      <c r="TGT2" s="65"/>
      <c r="TGU2" s="65"/>
      <c r="TGV2" s="65"/>
      <c r="TGW2" s="65"/>
      <c r="TGX2" s="65"/>
      <c r="TGY2" s="65"/>
      <c r="TGZ2" s="65"/>
      <c r="THA2" s="65"/>
      <c r="THB2" s="65"/>
      <c r="THC2" s="65"/>
      <c r="THD2" s="65"/>
      <c r="THE2" s="65"/>
      <c r="THF2" s="65"/>
      <c r="THG2" s="65"/>
      <c r="THH2" s="65"/>
      <c r="THI2" s="65"/>
      <c r="THJ2" s="65"/>
      <c r="THK2" s="65"/>
      <c r="THL2" s="65"/>
      <c r="THM2" s="65"/>
      <c r="THN2" s="65"/>
      <c r="THO2" s="65"/>
      <c r="THP2" s="65"/>
      <c r="THQ2" s="65"/>
      <c r="THR2" s="65"/>
      <c r="THS2" s="65"/>
      <c r="THT2" s="65"/>
      <c r="THU2" s="65"/>
      <c r="THV2" s="65"/>
      <c r="THW2" s="65"/>
      <c r="THX2" s="65"/>
      <c r="THY2" s="65"/>
      <c r="THZ2" s="65"/>
      <c r="TIA2" s="65"/>
      <c r="TIB2" s="65"/>
      <c r="TIC2" s="65"/>
      <c r="TID2" s="65"/>
      <c r="TIE2" s="65"/>
      <c r="TIF2" s="65"/>
      <c r="TIG2" s="65"/>
      <c r="TIH2" s="65"/>
      <c r="TII2" s="65"/>
      <c r="TIJ2" s="65"/>
      <c r="TIK2" s="65"/>
      <c r="TIL2" s="65"/>
      <c r="TIM2" s="65"/>
      <c r="TIN2" s="65"/>
      <c r="TIO2" s="65"/>
      <c r="TIP2" s="65"/>
      <c r="TIQ2" s="65"/>
      <c r="TIR2" s="65"/>
      <c r="TIS2" s="65"/>
      <c r="TIT2" s="65"/>
      <c r="TIU2" s="65"/>
      <c r="TIV2" s="65"/>
      <c r="TIW2" s="65"/>
      <c r="TIX2" s="65"/>
      <c r="TIY2" s="65"/>
      <c r="TIZ2" s="65"/>
      <c r="TJA2" s="65"/>
      <c r="TJB2" s="65"/>
      <c r="TJC2" s="65"/>
      <c r="TJD2" s="65"/>
      <c r="TJE2" s="65"/>
      <c r="TJF2" s="65"/>
      <c r="TJG2" s="65"/>
      <c r="TJH2" s="65"/>
      <c r="TJI2" s="65"/>
      <c r="TJJ2" s="65"/>
      <c r="TJK2" s="65"/>
      <c r="TJL2" s="65"/>
      <c r="TJM2" s="65"/>
      <c r="TJN2" s="65"/>
      <c r="TJO2" s="65"/>
      <c r="TJP2" s="65"/>
      <c r="TJQ2" s="65"/>
      <c r="TJR2" s="65"/>
      <c r="TJS2" s="65"/>
      <c r="TJT2" s="65"/>
      <c r="TJU2" s="65"/>
      <c r="TJV2" s="65"/>
      <c r="TJW2" s="65"/>
      <c r="TJX2" s="65"/>
      <c r="TJY2" s="65"/>
      <c r="TJZ2" s="65"/>
      <c r="TKA2" s="65"/>
      <c r="TKB2" s="65"/>
      <c r="TKC2" s="65"/>
      <c r="TKD2" s="65"/>
      <c r="TKE2" s="65"/>
      <c r="TKF2" s="65"/>
      <c r="TKG2" s="65"/>
      <c r="TKH2" s="65"/>
      <c r="TKI2" s="65"/>
      <c r="TKJ2" s="65"/>
      <c r="TKK2" s="65"/>
      <c r="TKL2" s="65"/>
      <c r="TKM2" s="65"/>
      <c r="TKN2" s="65"/>
      <c r="TKO2" s="65"/>
      <c r="TKP2" s="65"/>
      <c r="TKQ2" s="65"/>
      <c r="TKR2" s="65"/>
      <c r="TKS2" s="65"/>
      <c r="TKT2" s="65"/>
      <c r="TKU2" s="65"/>
      <c r="TKV2" s="65"/>
      <c r="TKW2" s="65"/>
      <c r="TKX2" s="65"/>
      <c r="TKY2" s="65"/>
      <c r="TKZ2" s="65"/>
      <c r="TLA2" s="65"/>
      <c r="TLB2" s="65"/>
      <c r="TLC2" s="65"/>
      <c r="TLD2" s="65"/>
      <c r="TLE2" s="65"/>
      <c r="TLF2" s="65"/>
      <c r="TLG2" s="65"/>
      <c r="TLH2" s="65"/>
      <c r="TLI2" s="65"/>
      <c r="TLJ2" s="65"/>
      <c r="TLK2" s="65"/>
      <c r="TLL2" s="65"/>
      <c r="TLM2" s="65"/>
      <c r="TLN2" s="65"/>
      <c r="TLO2" s="65"/>
      <c r="TLP2" s="65"/>
      <c r="TLQ2" s="65"/>
      <c r="TLR2" s="65"/>
      <c r="TLS2" s="65"/>
      <c r="TLT2" s="65"/>
      <c r="TLU2" s="65"/>
      <c r="TLV2" s="65"/>
      <c r="TLW2" s="65"/>
      <c r="TLX2" s="65"/>
      <c r="TLY2" s="65"/>
      <c r="TLZ2" s="65"/>
      <c r="TMA2" s="65"/>
      <c r="TMB2" s="65"/>
      <c r="TMC2" s="65"/>
      <c r="TMD2" s="65"/>
      <c r="TME2" s="65"/>
      <c r="TMF2" s="65"/>
      <c r="TMG2" s="65"/>
      <c r="TMH2" s="65"/>
      <c r="TMI2" s="65"/>
      <c r="TMJ2" s="65"/>
      <c r="TMK2" s="65"/>
      <c r="TML2" s="65"/>
      <c r="TMM2" s="65"/>
      <c r="TMN2" s="65"/>
      <c r="TMO2" s="65"/>
      <c r="TMP2" s="65"/>
      <c r="TMQ2" s="65"/>
      <c r="TMR2" s="65"/>
      <c r="TMS2" s="65"/>
      <c r="TMT2" s="65"/>
      <c r="TMU2" s="65"/>
      <c r="TMV2" s="65"/>
      <c r="TMW2" s="65"/>
      <c r="TMX2" s="65"/>
      <c r="TMY2" s="65"/>
      <c r="TMZ2" s="65"/>
      <c r="TNA2" s="65"/>
      <c r="TNB2" s="65"/>
      <c r="TNC2" s="65"/>
      <c r="TND2" s="65"/>
      <c r="TNE2" s="65"/>
      <c r="TNF2" s="65"/>
      <c r="TNG2" s="65"/>
      <c r="TNH2" s="65"/>
      <c r="TNI2" s="65"/>
      <c r="TNJ2" s="65"/>
      <c r="TNK2" s="65"/>
      <c r="TNL2" s="65"/>
      <c r="TNM2" s="65"/>
      <c r="TNN2" s="65"/>
      <c r="TNO2" s="65"/>
      <c r="TNP2" s="65"/>
      <c r="TNQ2" s="65"/>
      <c r="TNR2" s="65"/>
      <c r="TNS2" s="65"/>
      <c r="TNT2" s="65"/>
      <c r="TNU2" s="65"/>
      <c r="TNV2" s="65"/>
      <c r="TNW2" s="65"/>
      <c r="TNX2" s="65"/>
      <c r="TNY2" s="65"/>
      <c r="TNZ2" s="65"/>
      <c r="TOA2" s="65"/>
      <c r="TOB2" s="65"/>
      <c r="TOC2" s="65"/>
      <c r="TOD2" s="65"/>
      <c r="TOE2" s="65"/>
      <c r="TOF2" s="65"/>
      <c r="TOG2" s="65"/>
      <c r="TOH2" s="65"/>
      <c r="TOI2" s="65"/>
      <c r="TOJ2" s="65"/>
      <c r="TOK2" s="65"/>
      <c r="TOL2" s="65"/>
      <c r="TOM2" s="65"/>
      <c r="TON2" s="65"/>
      <c r="TOO2" s="65"/>
      <c r="TOP2" s="65"/>
      <c r="TOQ2" s="65"/>
      <c r="TOR2" s="65"/>
      <c r="TOS2" s="65"/>
      <c r="TOT2" s="65"/>
      <c r="TOU2" s="65"/>
      <c r="TOV2" s="65"/>
      <c r="TOW2" s="65"/>
      <c r="TOX2" s="65"/>
      <c r="TOY2" s="65"/>
      <c r="TOZ2" s="65"/>
      <c r="TPA2" s="65"/>
      <c r="TPB2" s="65"/>
      <c r="TPC2" s="65"/>
      <c r="TPD2" s="65"/>
      <c r="TPE2" s="65"/>
      <c r="TPF2" s="65"/>
      <c r="TPG2" s="65"/>
      <c r="TPH2" s="65"/>
      <c r="TPI2" s="65"/>
      <c r="TPJ2" s="65"/>
      <c r="TPK2" s="65"/>
      <c r="TPL2" s="65"/>
      <c r="TPM2" s="65"/>
      <c r="TPN2" s="65"/>
      <c r="TPO2" s="65"/>
      <c r="TPP2" s="65"/>
      <c r="TPQ2" s="65"/>
      <c r="TPR2" s="65"/>
      <c r="TPS2" s="65"/>
      <c r="TPT2" s="65"/>
      <c r="TPU2" s="65"/>
      <c r="TPV2" s="65"/>
      <c r="TPW2" s="65"/>
      <c r="TPX2" s="65"/>
      <c r="TPY2" s="65"/>
      <c r="TPZ2" s="65"/>
      <c r="TQA2" s="65"/>
      <c r="TQB2" s="65"/>
      <c r="TQC2" s="65"/>
      <c r="TQD2" s="65"/>
      <c r="TQE2" s="65"/>
      <c r="TQF2" s="65"/>
      <c r="TQG2" s="65"/>
      <c r="TQH2" s="65"/>
      <c r="TQI2" s="65"/>
      <c r="TQJ2" s="65"/>
      <c r="TQK2" s="65"/>
      <c r="TQL2" s="65"/>
      <c r="TQM2" s="65"/>
      <c r="TQN2" s="65"/>
      <c r="TQO2" s="65"/>
      <c r="TQP2" s="65"/>
      <c r="TQQ2" s="65"/>
      <c r="TQR2" s="65"/>
      <c r="TQS2" s="65"/>
      <c r="TQT2" s="65"/>
      <c r="TQU2" s="65"/>
      <c r="TQV2" s="65"/>
      <c r="TQW2" s="65"/>
      <c r="TQX2" s="65"/>
      <c r="TQY2" s="65"/>
      <c r="TQZ2" s="65"/>
      <c r="TRA2" s="65"/>
      <c r="TRB2" s="65"/>
      <c r="TRC2" s="65"/>
      <c r="TRD2" s="65"/>
      <c r="TRE2" s="65"/>
      <c r="TRF2" s="65"/>
      <c r="TRG2" s="65"/>
      <c r="TRH2" s="65"/>
      <c r="TRI2" s="65"/>
      <c r="TRJ2" s="65"/>
      <c r="TRK2" s="65"/>
      <c r="TRL2" s="65"/>
      <c r="TRM2" s="65"/>
      <c r="TRN2" s="65"/>
      <c r="TRO2" s="65"/>
      <c r="TRP2" s="65"/>
      <c r="TRQ2" s="65"/>
      <c r="TRR2" s="65"/>
      <c r="TRS2" s="65"/>
      <c r="TRT2" s="65"/>
      <c r="TRU2" s="65"/>
      <c r="TRV2" s="65"/>
      <c r="TRW2" s="65"/>
      <c r="TRX2" s="65"/>
      <c r="TRY2" s="65"/>
      <c r="TRZ2" s="65"/>
      <c r="TSA2" s="65"/>
      <c r="TSB2" s="65"/>
      <c r="TSC2" s="65"/>
      <c r="TSD2" s="65"/>
      <c r="TSE2" s="65"/>
      <c r="TSF2" s="65"/>
      <c r="TSG2" s="65"/>
      <c r="TSH2" s="65"/>
      <c r="TSI2" s="65"/>
      <c r="TSJ2" s="65"/>
      <c r="TSK2" s="65"/>
      <c r="TSL2" s="65"/>
      <c r="TSM2" s="65"/>
      <c r="TSN2" s="65"/>
      <c r="TSO2" s="65"/>
      <c r="TSP2" s="65"/>
      <c r="TSQ2" s="65"/>
      <c r="TSR2" s="65"/>
      <c r="TSS2" s="65"/>
      <c r="TST2" s="65"/>
      <c r="TSU2" s="65"/>
      <c r="TSV2" s="65"/>
      <c r="TSW2" s="65"/>
      <c r="TSX2" s="65"/>
      <c r="TSY2" s="65"/>
      <c r="TSZ2" s="65"/>
      <c r="TTA2" s="65"/>
      <c r="TTB2" s="65"/>
      <c r="TTC2" s="65"/>
      <c r="TTD2" s="65"/>
      <c r="TTE2" s="65"/>
      <c r="TTF2" s="65"/>
      <c r="TTG2" s="65"/>
      <c r="TTH2" s="65"/>
      <c r="TTI2" s="65"/>
      <c r="TTJ2" s="65"/>
      <c r="TTK2" s="65"/>
      <c r="TTL2" s="65"/>
      <c r="TTM2" s="65"/>
      <c r="TTN2" s="65"/>
      <c r="TTO2" s="65"/>
      <c r="TTP2" s="65"/>
      <c r="TTQ2" s="65"/>
      <c r="TTR2" s="65"/>
      <c r="TTS2" s="65"/>
      <c r="TTT2" s="65"/>
      <c r="TTU2" s="65"/>
      <c r="TTV2" s="65"/>
      <c r="TTW2" s="65"/>
      <c r="TTX2" s="65"/>
      <c r="TTY2" s="65"/>
      <c r="TTZ2" s="65"/>
      <c r="TUA2" s="65"/>
      <c r="TUB2" s="65"/>
      <c r="TUC2" s="65"/>
      <c r="TUD2" s="65"/>
      <c r="TUE2" s="65"/>
      <c r="TUF2" s="65"/>
      <c r="TUG2" s="65"/>
      <c r="TUH2" s="65"/>
      <c r="TUI2" s="65"/>
      <c r="TUJ2" s="65"/>
      <c r="TUK2" s="65"/>
      <c r="TUL2" s="65"/>
      <c r="TUM2" s="65"/>
      <c r="TUN2" s="65"/>
      <c r="TUO2" s="65"/>
      <c r="TUP2" s="65"/>
      <c r="TUQ2" s="65"/>
      <c r="TUR2" s="65"/>
      <c r="TUS2" s="65"/>
      <c r="TUT2" s="65"/>
      <c r="TUU2" s="65"/>
      <c r="TUV2" s="65"/>
      <c r="TUW2" s="65"/>
      <c r="TUX2" s="65"/>
      <c r="TUY2" s="65"/>
      <c r="TUZ2" s="65"/>
      <c r="TVA2" s="65"/>
      <c r="TVB2" s="65"/>
      <c r="TVC2" s="65"/>
      <c r="TVD2" s="65"/>
      <c r="TVE2" s="65"/>
      <c r="TVF2" s="65"/>
      <c r="TVG2" s="65"/>
      <c r="TVH2" s="65"/>
      <c r="TVI2" s="65"/>
      <c r="TVJ2" s="65"/>
      <c r="TVK2" s="65"/>
      <c r="TVL2" s="65"/>
      <c r="TVM2" s="65"/>
      <c r="TVN2" s="65"/>
      <c r="TVO2" s="65"/>
      <c r="TVP2" s="65"/>
      <c r="TVQ2" s="65"/>
      <c r="TVR2" s="65"/>
      <c r="TVS2" s="65"/>
      <c r="TVT2" s="65"/>
      <c r="TVU2" s="65"/>
      <c r="TVV2" s="65"/>
      <c r="TVW2" s="65"/>
      <c r="TVX2" s="65"/>
      <c r="TVY2" s="65"/>
      <c r="TVZ2" s="65"/>
      <c r="TWA2" s="65"/>
      <c r="TWB2" s="65"/>
      <c r="TWC2" s="65"/>
      <c r="TWD2" s="65"/>
      <c r="TWE2" s="65"/>
      <c r="TWF2" s="65"/>
      <c r="TWG2" s="65"/>
      <c r="TWH2" s="65"/>
      <c r="TWI2" s="65"/>
      <c r="TWJ2" s="65"/>
      <c r="TWK2" s="65"/>
      <c r="TWL2" s="65"/>
      <c r="TWM2" s="65"/>
      <c r="TWN2" s="65"/>
      <c r="TWO2" s="65"/>
      <c r="TWP2" s="65"/>
      <c r="TWQ2" s="65"/>
      <c r="TWR2" s="65"/>
      <c r="TWS2" s="65"/>
      <c r="TWT2" s="65"/>
      <c r="TWU2" s="65"/>
      <c r="TWV2" s="65"/>
      <c r="TWW2" s="65"/>
      <c r="TWX2" s="65"/>
      <c r="TWY2" s="65"/>
      <c r="TWZ2" s="65"/>
      <c r="TXA2" s="65"/>
      <c r="TXB2" s="65"/>
      <c r="TXC2" s="65"/>
      <c r="TXD2" s="65"/>
      <c r="TXE2" s="65"/>
      <c r="TXF2" s="65"/>
      <c r="TXG2" s="65"/>
      <c r="TXH2" s="65"/>
      <c r="TXI2" s="65"/>
      <c r="TXJ2" s="65"/>
      <c r="TXK2" s="65"/>
      <c r="TXL2" s="65"/>
      <c r="TXM2" s="65"/>
      <c r="TXN2" s="65"/>
      <c r="TXO2" s="65"/>
      <c r="TXP2" s="65"/>
      <c r="TXQ2" s="65"/>
      <c r="TXR2" s="65"/>
      <c r="TXS2" s="65"/>
      <c r="TXT2" s="65"/>
      <c r="TXU2" s="65"/>
      <c r="TXV2" s="65"/>
      <c r="TXW2" s="65"/>
      <c r="TXX2" s="65"/>
      <c r="TXY2" s="65"/>
      <c r="TXZ2" s="65"/>
      <c r="TYA2" s="65"/>
      <c r="TYB2" s="65"/>
      <c r="TYC2" s="65"/>
      <c r="TYD2" s="65"/>
      <c r="TYE2" s="65"/>
      <c r="TYF2" s="65"/>
      <c r="TYG2" s="65"/>
      <c r="TYH2" s="65"/>
      <c r="TYI2" s="65"/>
      <c r="TYJ2" s="65"/>
      <c r="TYK2" s="65"/>
      <c r="TYL2" s="65"/>
      <c r="TYM2" s="65"/>
      <c r="TYN2" s="65"/>
      <c r="TYO2" s="65"/>
      <c r="TYP2" s="65"/>
      <c r="TYQ2" s="65"/>
      <c r="TYR2" s="65"/>
      <c r="TYS2" s="65"/>
      <c r="TYT2" s="65"/>
      <c r="TYU2" s="65"/>
      <c r="TYV2" s="65"/>
      <c r="TYW2" s="65"/>
      <c r="TYX2" s="65"/>
      <c r="TYY2" s="65"/>
      <c r="TYZ2" s="65"/>
      <c r="TZA2" s="65"/>
      <c r="TZB2" s="65"/>
      <c r="TZC2" s="65"/>
      <c r="TZD2" s="65"/>
      <c r="TZE2" s="65"/>
      <c r="TZF2" s="65"/>
      <c r="TZG2" s="65"/>
      <c r="TZH2" s="65"/>
      <c r="TZI2" s="65"/>
      <c r="TZJ2" s="65"/>
      <c r="TZK2" s="65"/>
      <c r="TZL2" s="65"/>
      <c r="TZM2" s="65"/>
      <c r="TZN2" s="65"/>
      <c r="TZO2" s="65"/>
      <c r="TZP2" s="65"/>
      <c r="TZQ2" s="65"/>
      <c r="TZR2" s="65"/>
      <c r="TZS2" s="65"/>
      <c r="TZT2" s="65"/>
      <c r="TZU2" s="65"/>
      <c r="TZV2" s="65"/>
      <c r="TZW2" s="65"/>
      <c r="TZX2" s="65"/>
      <c r="TZY2" s="65"/>
      <c r="TZZ2" s="65"/>
      <c r="UAA2" s="65"/>
      <c r="UAB2" s="65"/>
      <c r="UAC2" s="65"/>
      <c r="UAD2" s="65"/>
      <c r="UAE2" s="65"/>
      <c r="UAF2" s="65"/>
      <c r="UAG2" s="65"/>
      <c r="UAH2" s="65"/>
      <c r="UAI2" s="65"/>
      <c r="UAJ2" s="65"/>
      <c r="UAK2" s="65"/>
      <c r="UAL2" s="65"/>
      <c r="UAM2" s="65"/>
      <c r="UAN2" s="65"/>
      <c r="UAO2" s="65"/>
      <c r="UAP2" s="65"/>
      <c r="UAQ2" s="65"/>
      <c r="UAR2" s="65"/>
      <c r="UAS2" s="65"/>
      <c r="UAT2" s="65"/>
      <c r="UAU2" s="65"/>
      <c r="UAV2" s="65"/>
      <c r="UAW2" s="65"/>
      <c r="UAX2" s="65"/>
      <c r="UAY2" s="65"/>
      <c r="UAZ2" s="65"/>
      <c r="UBA2" s="65"/>
      <c r="UBB2" s="65"/>
      <c r="UBC2" s="65"/>
      <c r="UBD2" s="65"/>
      <c r="UBE2" s="65"/>
      <c r="UBF2" s="65"/>
      <c r="UBG2" s="65"/>
      <c r="UBH2" s="65"/>
      <c r="UBI2" s="65"/>
      <c r="UBJ2" s="65"/>
      <c r="UBK2" s="65"/>
      <c r="UBL2" s="65"/>
      <c r="UBM2" s="65"/>
      <c r="UBN2" s="65"/>
      <c r="UBO2" s="65"/>
      <c r="UBP2" s="65"/>
      <c r="UBQ2" s="65"/>
      <c r="UBR2" s="65"/>
      <c r="UBS2" s="65"/>
      <c r="UBT2" s="65"/>
      <c r="UBU2" s="65"/>
      <c r="UBV2" s="65"/>
      <c r="UBW2" s="65"/>
      <c r="UBX2" s="65"/>
      <c r="UBY2" s="65"/>
      <c r="UBZ2" s="65"/>
      <c r="UCA2" s="65"/>
      <c r="UCB2" s="65"/>
      <c r="UCC2" s="65"/>
      <c r="UCD2" s="65"/>
      <c r="UCE2" s="65"/>
      <c r="UCF2" s="65"/>
      <c r="UCG2" s="65"/>
      <c r="UCH2" s="65"/>
      <c r="UCI2" s="65"/>
      <c r="UCJ2" s="65"/>
      <c r="UCK2" s="65"/>
      <c r="UCL2" s="65"/>
      <c r="UCM2" s="65"/>
      <c r="UCN2" s="65"/>
      <c r="UCO2" s="65"/>
      <c r="UCP2" s="65"/>
      <c r="UCQ2" s="65"/>
      <c r="UCR2" s="65"/>
      <c r="UCS2" s="65"/>
      <c r="UCT2" s="65"/>
      <c r="UCU2" s="65"/>
      <c r="UCV2" s="65"/>
      <c r="UCW2" s="65"/>
      <c r="UCX2" s="65"/>
      <c r="UCY2" s="65"/>
      <c r="UCZ2" s="65"/>
      <c r="UDA2" s="65"/>
      <c r="UDB2" s="65"/>
      <c r="UDC2" s="65"/>
      <c r="UDD2" s="65"/>
      <c r="UDE2" s="65"/>
      <c r="UDF2" s="65"/>
      <c r="UDG2" s="65"/>
      <c r="UDH2" s="65"/>
      <c r="UDI2" s="65"/>
      <c r="UDJ2" s="65"/>
      <c r="UDK2" s="65"/>
      <c r="UDL2" s="65"/>
      <c r="UDM2" s="65"/>
      <c r="UDN2" s="65"/>
      <c r="UDO2" s="65"/>
      <c r="UDP2" s="65"/>
      <c r="UDQ2" s="65"/>
      <c r="UDR2" s="65"/>
      <c r="UDS2" s="65"/>
      <c r="UDT2" s="65"/>
      <c r="UDU2" s="65"/>
      <c r="UDV2" s="65"/>
      <c r="UDW2" s="65"/>
      <c r="UDX2" s="65"/>
      <c r="UDY2" s="65"/>
      <c r="UDZ2" s="65"/>
      <c r="UEA2" s="65"/>
      <c r="UEB2" s="65"/>
      <c r="UEC2" s="65"/>
      <c r="UED2" s="65"/>
      <c r="UEE2" s="65"/>
      <c r="UEF2" s="65"/>
      <c r="UEG2" s="65"/>
      <c r="UEH2" s="65"/>
      <c r="UEI2" s="65"/>
      <c r="UEJ2" s="65"/>
      <c r="UEK2" s="65"/>
      <c r="UEL2" s="65"/>
      <c r="UEM2" s="65"/>
      <c r="UEN2" s="65"/>
      <c r="UEO2" s="65"/>
      <c r="UEP2" s="65"/>
      <c r="UEQ2" s="65"/>
      <c r="UER2" s="65"/>
      <c r="UES2" s="65"/>
      <c r="UET2" s="65"/>
      <c r="UEU2" s="65"/>
      <c r="UEV2" s="65"/>
      <c r="UEW2" s="65"/>
      <c r="UEX2" s="65"/>
      <c r="UEY2" s="65"/>
      <c r="UEZ2" s="65"/>
      <c r="UFA2" s="65"/>
      <c r="UFB2" s="65"/>
      <c r="UFC2" s="65"/>
      <c r="UFD2" s="65"/>
      <c r="UFE2" s="65"/>
      <c r="UFF2" s="65"/>
      <c r="UFG2" s="65"/>
      <c r="UFH2" s="65"/>
      <c r="UFI2" s="65"/>
      <c r="UFJ2" s="65"/>
      <c r="UFK2" s="65"/>
      <c r="UFL2" s="65"/>
      <c r="UFM2" s="65"/>
      <c r="UFN2" s="65"/>
      <c r="UFO2" s="65"/>
      <c r="UFP2" s="65"/>
      <c r="UFQ2" s="65"/>
      <c r="UFR2" s="65"/>
      <c r="UFS2" s="65"/>
      <c r="UFT2" s="65"/>
      <c r="UFU2" s="65"/>
      <c r="UFV2" s="65"/>
      <c r="UFW2" s="65"/>
      <c r="UFX2" s="65"/>
      <c r="UFY2" s="65"/>
      <c r="UFZ2" s="65"/>
      <c r="UGA2" s="65"/>
      <c r="UGB2" s="65"/>
      <c r="UGC2" s="65"/>
      <c r="UGD2" s="65"/>
      <c r="UGE2" s="65"/>
      <c r="UGF2" s="65"/>
      <c r="UGG2" s="65"/>
      <c r="UGH2" s="65"/>
      <c r="UGI2" s="65"/>
      <c r="UGJ2" s="65"/>
      <c r="UGK2" s="65"/>
      <c r="UGL2" s="65"/>
      <c r="UGM2" s="65"/>
      <c r="UGN2" s="65"/>
      <c r="UGO2" s="65"/>
      <c r="UGP2" s="65"/>
      <c r="UGQ2" s="65"/>
      <c r="UGR2" s="65"/>
      <c r="UGS2" s="65"/>
      <c r="UGT2" s="65"/>
      <c r="UGU2" s="65"/>
      <c r="UGV2" s="65"/>
      <c r="UGW2" s="65"/>
      <c r="UGX2" s="65"/>
      <c r="UGY2" s="65"/>
      <c r="UGZ2" s="65"/>
      <c r="UHA2" s="65"/>
      <c r="UHB2" s="65"/>
      <c r="UHC2" s="65"/>
      <c r="UHD2" s="65"/>
      <c r="UHE2" s="65"/>
      <c r="UHF2" s="65"/>
      <c r="UHG2" s="65"/>
      <c r="UHH2" s="65"/>
      <c r="UHI2" s="65"/>
      <c r="UHJ2" s="65"/>
      <c r="UHK2" s="65"/>
      <c r="UHL2" s="65"/>
      <c r="UHM2" s="65"/>
      <c r="UHN2" s="65"/>
      <c r="UHO2" s="65"/>
      <c r="UHP2" s="65"/>
      <c r="UHQ2" s="65"/>
      <c r="UHR2" s="65"/>
      <c r="UHS2" s="65"/>
      <c r="UHT2" s="65"/>
      <c r="UHU2" s="65"/>
      <c r="UHV2" s="65"/>
      <c r="UHW2" s="65"/>
      <c r="UHX2" s="65"/>
      <c r="UHY2" s="65"/>
      <c r="UHZ2" s="65"/>
      <c r="UIA2" s="65"/>
      <c r="UIB2" s="65"/>
      <c r="UIC2" s="65"/>
      <c r="UID2" s="65"/>
      <c r="UIE2" s="65"/>
      <c r="UIF2" s="65"/>
      <c r="UIG2" s="65"/>
      <c r="UIH2" s="65"/>
      <c r="UII2" s="65"/>
      <c r="UIJ2" s="65"/>
      <c r="UIK2" s="65"/>
      <c r="UIL2" s="65"/>
      <c r="UIM2" s="65"/>
      <c r="UIN2" s="65"/>
      <c r="UIO2" s="65"/>
      <c r="UIP2" s="65"/>
      <c r="UIQ2" s="65"/>
      <c r="UIR2" s="65"/>
      <c r="UIS2" s="65"/>
      <c r="UIT2" s="65"/>
      <c r="UIU2" s="65"/>
      <c r="UIV2" s="65"/>
      <c r="UIW2" s="65"/>
      <c r="UIX2" s="65"/>
      <c r="UIY2" s="65"/>
      <c r="UIZ2" s="65"/>
      <c r="UJA2" s="65"/>
      <c r="UJB2" s="65"/>
      <c r="UJC2" s="65"/>
      <c r="UJD2" s="65"/>
      <c r="UJE2" s="65"/>
      <c r="UJF2" s="65"/>
      <c r="UJG2" s="65"/>
      <c r="UJH2" s="65"/>
      <c r="UJI2" s="65"/>
      <c r="UJJ2" s="65"/>
      <c r="UJK2" s="65"/>
      <c r="UJL2" s="65"/>
      <c r="UJM2" s="65"/>
      <c r="UJN2" s="65"/>
      <c r="UJO2" s="65"/>
      <c r="UJP2" s="65"/>
      <c r="UJQ2" s="65"/>
      <c r="UJR2" s="65"/>
      <c r="UJS2" s="65"/>
      <c r="UJT2" s="65"/>
      <c r="UJU2" s="65"/>
      <c r="UJV2" s="65"/>
      <c r="UJW2" s="65"/>
      <c r="UJX2" s="65"/>
      <c r="UJY2" s="65"/>
      <c r="UJZ2" s="65"/>
      <c r="UKA2" s="65"/>
      <c r="UKB2" s="65"/>
      <c r="UKC2" s="65"/>
      <c r="UKD2" s="65"/>
      <c r="UKE2" s="65"/>
      <c r="UKF2" s="65"/>
      <c r="UKG2" s="65"/>
      <c r="UKH2" s="65"/>
      <c r="UKI2" s="65"/>
      <c r="UKJ2" s="65"/>
      <c r="UKK2" s="65"/>
      <c r="UKL2" s="65"/>
      <c r="UKM2" s="65"/>
      <c r="UKN2" s="65"/>
      <c r="UKO2" s="65"/>
      <c r="UKP2" s="65"/>
      <c r="UKQ2" s="65"/>
      <c r="UKR2" s="65"/>
      <c r="UKS2" s="65"/>
      <c r="UKT2" s="65"/>
      <c r="UKU2" s="65"/>
      <c r="UKV2" s="65"/>
      <c r="UKW2" s="65"/>
      <c r="UKX2" s="65"/>
      <c r="UKY2" s="65"/>
      <c r="UKZ2" s="65"/>
      <c r="ULA2" s="65"/>
      <c r="ULB2" s="65"/>
      <c r="ULC2" s="65"/>
      <c r="ULD2" s="65"/>
      <c r="ULE2" s="65"/>
      <c r="ULF2" s="65"/>
      <c r="ULG2" s="65"/>
      <c r="ULH2" s="65"/>
      <c r="ULI2" s="65"/>
      <c r="ULJ2" s="65"/>
      <c r="ULK2" s="65"/>
      <c r="ULL2" s="65"/>
      <c r="ULM2" s="65"/>
      <c r="ULN2" s="65"/>
      <c r="ULO2" s="65"/>
      <c r="ULP2" s="65"/>
      <c r="ULQ2" s="65"/>
      <c r="ULR2" s="65"/>
      <c r="ULS2" s="65"/>
      <c r="ULT2" s="65"/>
      <c r="ULU2" s="65"/>
      <c r="ULV2" s="65"/>
      <c r="ULW2" s="65"/>
      <c r="ULX2" s="65"/>
      <c r="ULY2" s="65"/>
      <c r="ULZ2" s="65"/>
      <c r="UMA2" s="65"/>
      <c r="UMB2" s="65"/>
      <c r="UMC2" s="65"/>
      <c r="UMD2" s="65"/>
      <c r="UME2" s="65"/>
      <c r="UMF2" s="65"/>
      <c r="UMG2" s="65"/>
      <c r="UMH2" s="65"/>
      <c r="UMI2" s="65"/>
      <c r="UMJ2" s="65"/>
      <c r="UMK2" s="65"/>
      <c r="UML2" s="65"/>
      <c r="UMM2" s="65"/>
      <c r="UMN2" s="65"/>
      <c r="UMO2" s="65"/>
      <c r="UMP2" s="65"/>
      <c r="UMQ2" s="65"/>
      <c r="UMR2" s="65"/>
      <c r="UMS2" s="65"/>
      <c r="UMT2" s="65"/>
      <c r="UMU2" s="65"/>
      <c r="UMV2" s="65"/>
      <c r="UMW2" s="65"/>
      <c r="UMX2" s="65"/>
      <c r="UMY2" s="65"/>
      <c r="UMZ2" s="65"/>
      <c r="UNA2" s="65"/>
      <c r="UNB2" s="65"/>
      <c r="UNC2" s="65"/>
      <c r="UND2" s="65"/>
      <c r="UNE2" s="65"/>
      <c r="UNF2" s="65"/>
      <c r="UNG2" s="65"/>
      <c r="UNH2" s="65"/>
      <c r="UNI2" s="65"/>
      <c r="UNJ2" s="65"/>
      <c r="UNK2" s="65"/>
      <c r="UNL2" s="65"/>
      <c r="UNM2" s="65"/>
      <c r="UNN2" s="65"/>
      <c r="UNO2" s="65"/>
      <c r="UNP2" s="65"/>
      <c r="UNQ2" s="65"/>
      <c r="UNR2" s="65"/>
      <c r="UNS2" s="65"/>
      <c r="UNT2" s="65"/>
      <c r="UNU2" s="65"/>
      <c r="UNV2" s="65"/>
      <c r="UNW2" s="65"/>
      <c r="UNX2" s="65"/>
      <c r="UNY2" s="65"/>
      <c r="UNZ2" s="65"/>
      <c r="UOA2" s="65"/>
      <c r="UOB2" s="65"/>
      <c r="UOC2" s="65"/>
      <c r="UOD2" s="65"/>
      <c r="UOE2" s="65"/>
      <c r="UOF2" s="65"/>
      <c r="UOG2" s="65"/>
      <c r="UOH2" s="65"/>
      <c r="UOI2" s="65"/>
      <c r="UOJ2" s="65"/>
      <c r="UOK2" s="65"/>
      <c r="UOL2" s="65"/>
      <c r="UOM2" s="65"/>
      <c r="UON2" s="65"/>
      <c r="UOO2" s="65"/>
      <c r="UOP2" s="65"/>
      <c r="UOQ2" s="65"/>
      <c r="UOR2" s="65"/>
      <c r="UOS2" s="65"/>
      <c r="UOT2" s="65"/>
      <c r="UOU2" s="65"/>
      <c r="UOV2" s="65"/>
      <c r="UOW2" s="65"/>
      <c r="UOX2" s="65"/>
      <c r="UOY2" s="65"/>
      <c r="UOZ2" s="65"/>
      <c r="UPA2" s="65"/>
      <c r="UPB2" s="65"/>
      <c r="UPC2" s="65"/>
      <c r="UPD2" s="65"/>
      <c r="UPE2" s="65"/>
      <c r="UPF2" s="65"/>
      <c r="UPG2" s="65"/>
      <c r="UPH2" s="65"/>
      <c r="UPI2" s="65"/>
      <c r="UPJ2" s="65"/>
      <c r="UPK2" s="65"/>
      <c r="UPL2" s="65"/>
      <c r="UPM2" s="65"/>
      <c r="UPN2" s="65"/>
      <c r="UPO2" s="65"/>
      <c r="UPP2" s="65"/>
      <c r="UPQ2" s="65"/>
      <c r="UPR2" s="65"/>
      <c r="UPS2" s="65"/>
      <c r="UPT2" s="65"/>
      <c r="UPU2" s="65"/>
      <c r="UPV2" s="65"/>
      <c r="UPW2" s="65"/>
      <c r="UPX2" s="65"/>
      <c r="UPY2" s="65"/>
      <c r="UPZ2" s="65"/>
      <c r="UQA2" s="65"/>
      <c r="UQB2" s="65"/>
      <c r="UQC2" s="65"/>
      <c r="UQD2" s="65"/>
      <c r="UQE2" s="65"/>
      <c r="UQF2" s="65"/>
      <c r="UQG2" s="65"/>
      <c r="UQH2" s="65"/>
      <c r="UQI2" s="65"/>
      <c r="UQJ2" s="65"/>
      <c r="UQK2" s="65"/>
      <c r="UQL2" s="65"/>
      <c r="UQM2" s="65"/>
      <c r="UQN2" s="65"/>
      <c r="UQO2" s="65"/>
      <c r="UQP2" s="65"/>
      <c r="UQQ2" s="65"/>
      <c r="UQR2" s="65"/>
      <c r="UQS2" s="65"/>
      <c r="UQT2" s="65"/>
      <c r="UQU2" s="65"/>
      <c r="UQV2" s="65"/>
      <c r="UQW2" s="65"/>
      <c r="UQX2" s="65"/>
      <c r="UQY2" s="65"/>
      <c r="UQZ2" s="65"/>
      <c r="URA2" s="65"/>
      <c r="URB2" s="65"/>
      <c r="URC2" s="65"/>
      <c r="URD2" s="65"/>
      <c r="URE2" s="65"/>
      <c r="URF2" s="65"/>
      <c r="URG2" s="65"/>
      <c r="URH2" s="65"/>
      <c r="URI2" s="65"/>
      <c r="URJ2" s="65"/>
      <c r="URK2" s="65"/>
      <c r="URL2" s="65"/>
      <c r="URM2" s="65"/>
      <c r="URN2" s="65"/>
      <c r="URO2" s="65"/>
      <c r="URP2" s="65"/>
      <c r="URQ2" s="65"/>
      <c r="URR2" s="65"/>
      <c r="URS2" s="65"/>
      <c r="URT2" s="65"/>
      <c r="URU2" s="65"/>
      <c r="URV2" s="65"/>
      <c r="URW2" s="65"/>
      <c r="URX2" s="65"/>
      <c r="URY2" s="65"/>
      <c r="URZ2" s="65"/>
      <c r="USA2" s="65"/>
      <c r="USB2" s="65"/>
      <c r="USC2" s="65"/>
      <c r="USD2" s="65"/>
      <c r="USE2" s="65"/>
      <c r="USF2" s="65"/>
      <c r="USG2" s="65"/>
      <c r="USH2" s="65"/>
      <c r="USI2" s="65"/>
      <c r="USJ2" s="65"/>
      <c r="USK2" s="65"/>
      <c r="USL2" s="65"/>
      <c r="USM2" s="65"/>
      <c r="USN2" s="65"/>
      <c r="USO2" s="65"/>
      <c r="USP2" s="65"/>
      <c r="USQ2" s="65"/>
      <c r="USR2" s="65"/>
      <c r="USS2" s="65"/>
      <c r="UST2" s="65"/>
      <c r="USU2" s="65"/>
      <c r="USV2" s="65"/>
      <c r="USW2" s="65"/>
      <c r="USX2" s="65"/>
      <c r="USY2" s="65"/>
      <c r="USZ2" s="65"/>
      <c r="UTA2" s="65"/>
      <c r="UTB2" s="65"/>
      <c r="UTC2" s="65"/>
      <c r="UTD2" s="65"/>
      <c r="UTE2" s="65"/>
      <c r="UTF2" s="65"/>
      <c r="UTG2" s="65"/>
      <c r="UTH2" s="65"/>
      <c r="UTI2" s="65"/>
      <c r="UTJ2" s="65"/>
      <c r="UTK2" s="65"/>
      <c r="UTL2" s="65"/>
      <c r="UTM2" s="65"/>
      <c r="UTN2" s="65"/>
      <c r="UTO2" s="65"/>
      <c r="UTP2" s="65"/>
      <c r="UTQ2" s="65"/>
      <c r="UTR2" s="65"/>
      <c r="UTS2" s="65"/>
      <c r="UTT2" s="65"/>
      <c r="UTU2" s="65"/>
      <c r="UTV2" s="65"/>
      <c r="UTW2" s="65"/>
      <c r="UTX2" s="65"/>
      <c r="UTY2" s="65"/>
      <c r="UTZ2" s="65"/>
      <c r="UUA2" s="65"/>
      <c r="UUB2" s="65"/>
      <c r="UUC2" s="65"/>
      <c r="UUD2" s="65"/>
      <c r="UUE2" s="65"/>
      <c r="UUF2" s="65"/>
      <c r="UUG2" s="65"/>
      <c r="UUH2" s="65"/>
      <c r="UUI2" s="65"/>
      <c r="UUJ2" s="65"/>
      <c r="UUK2" s="65"/>
      <c r="UUL2" s="65"/>
      <c r="UUM2" s="65"/>
      <c r="UUN2" s="65"/>
      <c r="UUO2" s="65"/>
      <c r="UUP2" s="65"/>
      <c r="UUQ2" s="65"/>
      <c r="UUR2" s="65"/>
      <c r="UUS2" s="65"/>
      <c r="UUT2" s="65"/>
      <c r="UUU2" s="65"/>
      <c r="UUV2" s="65"/>
      <c r="UUW2" s="65"/>
      <c r="UUX2" s="65"/>
      <c r="UUY2" s="65"/>
      <c r="UUZ2" s="65"/>
      <c r="UVA2" s="65"/>
      <c r="UVB2" s="65"/>
      <c r="UVC2" s="65"/>
      <c r="UVD2" s="65"/>
      <c r="UVE2" s="65"/>
      <c r="UVF2" s="65"/>
      <c r="UVG2" s="65"/>
      <c r="UVH2" s="65"/>
      <c r="UVI2" s="65"/>
      <c r="UVJ2" s="65"/>
      <c r="UVK2" s="65"/>
      <c r="UVL2" s="65"/>
      <c r="UVM2" s="65"/>
      <c r="UVN2" s="65"/>
      <c r="UVO2" s="65"/>
      <c r="UVP2" s="65"/>
      <c r="UVQ2" s="65"/>
      <c r="UVR2" s="65"/>
      <c r="UVS2" s="65"/>
      <c r="UVT2" s="65"/>
      <c r="UVU2" s="65"/>
      <c r="UVV2" s="65"/>
      <c r="UVW2" s="65"/>
      <c r="UVX2" s="65"/>
      <c r="UVY2" s="65"/>
      <c r="UVZ2" s="65"/>
      <c r="UWA2" s="65"/>
      <c r="UWB2" s="65"/>
      <c r="UWC2" s="65"/>
      <c r="UWD2" s="65"/>
      <c r="UWE2" s="65"/>
      <c r="UWF2" s="65"/>
      <c r="UWG2" s="65"/>
      <c r="UWH2" s="65"/>
      <c r="UWI2" s="65"/>
      <c r="UWJ2" s="65"/>
      <c r="UWK2" s="65"/>
      <c r="UWL2" s="65"/>
      <c r="UWM2" s="65"/>
      <c r="UWN2" s="65"/>
      <c r="UWO2" s="65"/>
      <c r="UWP2" s="65"/>
      <c r="UWQ2" s="65"/>
      <c r="UWR2" s="65"/>
      <c r="UWS2" s="65"/>
      <c r="UWT2" s="65"/>
      <c r="UWU2" s="65"/>
      <c r="UWV2" s="65"/>
      <c r="UWW2" s="65"/>
      <c r="UWX2" s="65"/>
      <c r="UWY2" s="65"/>
      <c r="UWZ2" s="65"/>
      <c r="UXA2" s="65"/>
      <c r="UXB2" s="65"/>
      <c r="UXC2" s="65"/>
      <c r="UXD2" s="65"/>
      <c r="UXE2" s="65"/>
      <c r="UXF2" s="65"/>
      <c r="UXG2" s="65"/>
      <c r="UXH2" s="65"/>
      <c r="UXI2" s="65"/>
      <c r="UXJ2" s="65"/>
      <c r="UXK2" s="65"/>
      <c r="UXL2" s="65"/>
      <c r="UXM2" s="65"/>
      <c r="UXN2" s="65"/>
      <c r="UXO2" s="65"/>
      <c r="UXP2" s="65"/>
      <c r="UXQ2" s="65"/>
      <c r="UXR2" s="65"/>
      <c r="UXS2" s="65"/>
      <c r="UXT2" s="65"/>
      <c r="UXU2" s="65"/>
      <c r="UXV2" s="65"/>
      <c r="UXW2" s="65"/>
      <c r="UXX2" s="65"/>
      <c r="UXY2" s="65"/>
      <c r="UXZ2" s="65"/>
      <c r="UYA2" s="65"/>
      <c r="UYB2" s="65"/>
      <c r="UYC2" s="65"/>
      <c r="UYD2" s="65"/>
      <c r="UYE2" s="65"/>
      <c r="UYF2" s="65"/>
      <c r="UYG2" s="65"/>
      <c r="UYH2" s="65"/>
      <c r="UYI2" s="65"/>
      <c r="UYJ2" s="65"/>
      <c r="UYK2" s="65"/>
      <c r="UYL2" s="65"/>
      <c r="UYM2" s="65"/>
      <c r="UYN2" s="65"/>
      <c r="UYO2" s="65"/>
      <c r="UYP2" s="65"/>
      <c r="UYQ2" s="65"/>
      <c r="UYR2" s="65"/>
      <c r="UYS2" s="65"/>
      <c r="UYT2" s="65"/>
      <c r="UYU2" s="65"/>
      <c r="UYV2" s="65"/>
      <c r="UYW2" s="65"/>
      <c r="UYX2" s="65"/>
      <c r="UYY2" s="65"/>
      <c r="UYZ2" s="65"/>
      <c r="UZA2" s="65"/>
      <c r="UZB2" s="65"/>
      <c r="UZC2" s="65"/>
      <c r="UZD2" s="65"/>
      <c r="UZE2" s="65"/>
      <c r="UZF2" s="65"/>
      <c r="UZG2" s="65"/>
      <c r="UZH2" s="65"/>
      <c r="UZI2" s="65"/>
      <c r="UZJ2" s="65"/>
      <c r="UZK2" s="65"/>
      <c r="UZL2" s="65"/>
      <c r="UZM2" s="65"/>
      <c r="UZN2" s="65"/>
      <c r="UZO2" s="65"/>
      <c r="UZP2" s="65"/>
      <c r="UZQ2" s="65"/>
      <c r="UZR2" s="65"/>
      <c r="UZS2" s="65"/>
      <c r="UZT2" s="65"/>
      <c r="UZU2" s="65"/>
      <c r="UZV2" s="65"/>
      <c r="UZW2" s="65"/>
      <c r="UZX2" s="65"/>
      <c r="UZY2" s="65"/>
      <c r="UZZ2" s="65"/>
      <c r="VAA2" s="65"/>
      <c r="VAB2" s="65"/>
      <c r="VAC2" s="65"/>
      <c r="VAD2" s="65"/>
      <c r="VAE2" s="65"/>
      <c r="VAF2" s="65"/>
      <c r="VAG2" s="65"/>
      <c r="VAH2" s="65"/>
      <c r="VAI2" s="65"/>
      <c r="VAJ2" s="65"/>
      <c r="VAK2" s="65"/>
      <c r="VAL2" s="65"/>
      <c r="VAM2" s="65"/>
      <c r="VAN2" s="65"/>
      <c r="VAO2" s="65"/>
      <c r="VAP2" s="65"/>
      <c r="VAQ2" s="65"/>
      <c r="VAR2" s="65"/>
      <c r="VAS2" s="65"/>
      <c r="VAT2" s="65"/>
      <c r="VAU2" s="65"/>
      <c r="VAV2" s="65"/>
      <c r="VAW2" s="65"/>
      <c r="VAX2" s="65"/>
      <c r="VAY2" s="65"/>
      <c r="VAZ2" s="65"/>
      <c r="VBA2" s="65"/>
      <c r="VBB2" s="65"/>
      <c r="VBC2" s="65"/>
      <c r="VBD2" s="65"/>
      <c r="VBE2" s="65"/>
      <c r="VBF2" s="65"/>
      <c r="VBG2" s="65"/>
      <c r="VBH2" s="65"/>
      <c r="VBI2" s="65"/>
      <c r="VBJ2" s="65"/>
      <c r="VBK2" s="65"/>
      <c r="VBL2" s="65"/>
      <c r="VBM2" s="65"/>
      <c r="VBN2" s="65"/>
      <c r="VBO2" s="65"/>
      <c r="VBP2" s="65"/>
      <c r="VBQ2" s="65"/>
      <c r="VBR2" s="65"/>
      <c r="VBS2" s="65"/>
      <c r="VBT2" s="65"/>
      <c r="VBU2" s="65"/>
      <c r="VBV2" s="65"/>
      <c r="VBW2" s="65"/>
      <c r="VBX2" s="65"/>
      <c r="VBY2" s="65"/>
      <c r="VBZ2" s="65"/>
      <c r="VCA2" s="65"/>
      <c r="VCB2" s="65"/>
      <c r="VCC2" s="65"/>
      <c r="VCD2" s="65"/>
      <c r="VCE2" s="65"/>
      <c r="VCF2" s="65"/>
      <c r="VCG2" s="65"/>
      <c r="VCH2" s="65"/>
      <c r="VCI2" s="65"/>
      <c r="VCJ2" s="65"/>
      <c r="VCK2" s="65"/>
      <c r="VCL2" s="65"/>
      <c r="VCM2" s="65"/>
      <c r="VCN2" s="65"/>
      <c r="VCO2" s="65"/>
      <c r="VCP2" s="65"/>
      <c r="VCQ2" s="65"/>
      <c r="VCR2" s="65"/>
      <c r="VCS2" s="65"/>
      <c r="VCT2" s="65"/>
      <c r="VCU2" s="65"/>
      <c r="VCV2" s="65"/>
      <c r="VCW2" s="65"/>
      <c r="VCX2" s="65"/>
      <c r="VCY2" s="65"/>
      <c r="VCZ2" s="65"/>
      <c r="VDA2" s="65"/>
      <c r="VDB2" s="65"/>
      <c r="VDC2" s="65"/>
      <c r="VDD2" s="65"/>
      <c r="VDE2" s="65"/>
      <c r="VDF2" s="65"/>
      <c r="VDG2" s="65"/>
      <c r="VDH2" s="65"/>
      <c r="VDI2" s="65"/>
      <c r="VDJ2" s="65"/>
      <c r="VDK2" s="65"/>
      <c r="VDL2" s="65"/>
      <c r="VDM2" s="65"/>
      <c r="VDN2" s="65"/>
      <c r="VDO2" s="65"/>
      <c r="VDP2" s="65"/>
      <c r="VDQ2" s="65"/>
      <c r="VDR2" s="65"/>
      <c r="VDS2" s="65"/>
      <c r="VDT2" s="65"/>
      <c r="VDU2" s="65"/>
      <c r="VDV2" s="65"/>
      <c r="VDW2" s="65"/>
      <c r="VDX2" s="65"/>
      <c r="VDY2" s="65"/>
      <c r="VDZ2" s="65"/>
      <c r="VEA2" s="65"/>
      <c r="VEB2" s="65"/>
      <c r="VEC2" s="65"/>
      <c r="VED2" s="65"/>
      <c r="VEE2" s="65"/>
      <c r="VEF2" s="65"/>
      <c r="VEG2" s="65"/>
      <c r="VEH2" s="65"/>
      <c r="VEI2" s="65"/>
      <c r="VEJ2" s="65"/>
      <c r="VEK2" s="65"/>
      <c r="VEL2" s="65"/>
      <c r="VEM2" s="65"/>
      <c r="VEN2" s="65"/>
      <c r="VEO2" s="65"/>
      <c r="VEP2" s="65"/>
      <c r="VEQ2" s="65"/>
      <c r="VER2" s="65"/>
      <c r="VES2" s="65"/>
      <c r="VET2" s="65"/>
      <c r="VEU2" s="65"/>
      <c r="VEV2" s="65"/>
      <c r="VEW2" s="65"/>
      <c r="VEX2" s="65"/>
      <c r="VEY2" s="65"/>
      <c r="VEZ2" s="65"/>
      <c r="VFA2" s="65"/>
      <c r="VFB2" s="65"/>
      <c r="VFC2" s="65"/>
      <c r="VFD2" s="65"/>
      <c r="VFE2" s="65"/>
      <c r="VFF2" s="65"/>
      <c r="VFG2" s="65"/>
      <c r="VFH2" s="65"/>
      <c r="VFI2" s="65"/>
      <c r="VFJ2" s="65"/>
      <c r="VFK2" s="65"/>
      <c r="VFL2" s="65"/>
      <c r="VFM2" s="65"/>
      <c r="VFN2" s="65"/>
      <c r="VFO2" s="65"/>
      <c r="VFP2" s="65"/>
      <c r="VFQ2" s="65"/>
      <c r="VFR2" s="65"/>
      <c r="VFS2" s="65"/>
      <c r="VFT2" s="65"/>
      <c r="VFU2" s="65"/>
      <c r="VFV2" s="65"/>
      <c r="VFW2" s="65"/>
      <c r="VFX2" s="65"/>
      <c r="VFY2" s="65"/>
      <c r="VFZ2" s="65"/>
      <c r="VGA2" s="65"/>
      <c r="VGB2" s="65"/>
      <c r="VGC2" s="65"/>
      <c r="VGD2" s="65"/>
      <c r="VGE2" s="65"/>
      <c r="VGF2" s="65"/>
      <c r="VGG2" s="65"/>
      <c r="VGH2" s="65"/>
      <c r="VGI2" s="65"/>
      <c r="VGJ2" s="65"/>
      <c r="VGK2" s="65"/>
      <c r="VGL2" s="65"/>
      <c r="VGM2" s="65"/>
      <c r="VGN2" s="65"/>
      <c r="VGO2" s="65"/>
      <c r="VGP2" s="65"/>
      <c r="VGQ2" s="65"/>
      <c r="VGR2" s="65"/>
      <c r="VGS2" s="65"/>
      <c r="VGT2" s="65"/>
      <c r="VGU2" s="65"/>
      <c r="VGV2" s="65"/>
      <c r="VGW2" s="65"/>
      <c r="VGX2" s="65"/>
      <c r="VGY2" s="65"/>
      <c r="VGZ2" s="65"/>
      <c r="VHA2" s="65"/>
      <c r="VHB2" s="65"/>
      <c r="VHC2" s="65"/>
      <c r="VHD2" s="65"/>
      <c r="VHE2" s="65"/>
      <c r="VHF2" s="65"/>
      <c r="VHG2" s="65"/>
      <c r="VHH2" s="65"/>
      <c r="VHI2" s="65"/>
      <c r="VHJ2" s="65"/>
      <c r="VHK2" s="65"/>
      <c r="VHL2" s="65"/>
      <c r="VHM2" s="65"/>
      <c r="VHN2" s="65"/>
      <c r="VHO2" s="65"/>
      <c r="VHP2" s="65"/>
      <c r="VHQ2" s="65"/>
      <c r="VHR2" s="65"/>
      <c r="VHS2" s="65"/>
      <c r="VHT2" s="65"/>
      <c r="VHU2" s="65"/>
      <c r="VHV2" s="65"/>
      <c r="VHW2" s="65"/>
      <c r="VHX2" s="65"/>
      <c r="VHY2" s="65"/>
      <c r="VHZ2" s="65"/>
      <c r="VIA2" s="65"/>
      <c r="VIB2" s="65"/>
      <c r="VIC2" s="65"/>
      <c r="VID2" s="65"/>
      <c r="VIE2" s="65"/>
      <c r="VIF2" s="65"/>
      <c r="VIG2" s="65"/>
      <c r="VIH2" s="65"/>
      <c r="VII2" s="65"/>
      <c r="VIJ2" s="65"/>
      <c r="VIK2" s="65"/>
      <c r="VIL2" s="65"/>
      <c r="VIM2" s="65"/>
      <c r="VIN2" s="65"/>
      <c r="VIO2" s="65"/>
      <c r="VIP2" s="65"/>
      <c r="VIQ2" s="65"/>
      <c r="VIR2" s="65"/>
      <c r="VIS2" s="65"/>
      <c r="VIT2" s="65"/>
      <c r="VIU2" s="65"/>
      <c r="VIV2" s="65"/>
      <c r="VIW2" s="65"/>
      <c r="VIX2" s="65"/>
      <c r="VIY2" s="65"/>
      <c r="VIZ2" s="65"/>
      <c r="VJA2" s="65"/>
      <c r="VJB2" s="65"/>
      <c r="VJC2" s="65"/>
      <c r="VJD2" s="65"/>
      <c r="VJE2" s="65"/>
      <c r="VJF2" s="65"/>
      <c r="VJG2" s="65"/>
      <c r="VJH2" s="65"/>
      <c r="VJI2" s="65"/>
      <c r="VJJ2" s="65"/>
      <c r="VJK2" s="65"/>
      <c r="VJL2" s="65"/>
      <c r="VJM2" s="65"/>
      <c r="VJN2" s="65"/>
      <c r="VJO2" s="65"/>
      <c r="VJP2" s="65"/>
      <c r="VJQ2" s="65"/>
      <c r="VJR2" s="65"/>
      <c r="VJS2" s="65"/>
      <c r="VJT2" s="65"/>
      <c r="VJU2" s="65"/>
      <c r="VJV2" s="65"/>
      <c r="VJW2" s="65"/>
      <c r="VJX2" s="65"/>
      <c r="VJY2" s="65"/>
      <c r="VJZ2" s="65"/>
      <c r="VKA2" s="65"/>
      <c r="VKB2" s="65"/>
      <c r="VKC2" s="65"/>
      <c r="VKD2" s="65"/>
      <c r="VKE2" s="65"/>
      <c r="VKF2" s="65"/>
      <c r="VKG2" s="65"/>
      <c r="VKH2" s="65"/>
      <c r="VKI2" s="65"/>
      <c r="VKJ2" s="65"/>
      <c r="VKK2" s="65"/>
      <c r="VKL2" s="65"/>
      <c r="VKM2" s="65"/>
      <c r="VKN2" s="65"/>
      <c r="VKO2" s="65"/>
      <c r="VKP2" s="65"/>
      <c r="VKQ2" s="65"/>
      <c r="VKR2" s="65"/>
      <c r="VKS2" s="65"/>
      <c r="VKT2" s="65"/>
      <c r="VKU2" s="65"/>
      <c r="VKV2" s="65"/>
      <c r="VKW2" s="65"/>
      <c r="VKX2" s="65"/>
      <c r="VKY2" s="65"/>
      <c r="VKZ2" s="65"/>
      <c r="VLA2" s="65"/>
      <c r="VLB2" s="65"/>
      <c r="VLC2" s="65"/>
      <c r="VLD2" s="65"/>
      <c r="VLE2" s="65"/>
      <c r="VLF2" s="65"/>
      <c r="VLG2" s="65"/>
      <c r="VLH2" s="65"/>
      <c r="VLI2" s="65"/>
      <c r="VLJ2" s="65"/>
      <c r="VLK2" s="65"/>
      <c r="VLL2" s="65"/>
      <c r="VLM2" s="65"/>
      <c r="VLN2" s="65"/>
      <c r="VLO2" s="65"/>
      <c r="VLP2" s="65"/>
      <c r="VLQ2" s="65"/>
      <c r="VLR2" s="65"/>
      <c r="VLS2" s="65"/>
      <c r="VLT2" s="65"/>
      <c r="VLU2" s="65"/>
      <c r="VLV2" s="65"/>
      <c r="VLW2" s="65"/>
      <c r="VLX2" s="65"/>
      <c r="VLY2" s="65"/>
      <c r="VLZ2" s="65"/>
      <c r="VMA2" s="65"/>
      <c r="VMB2" s="65"/>
      <c r="VMC2" s="65"/>
      <c r="VMD2" s="65"/>
      <c r="VME2" s="65"/>
      <c r="VMF2" s="65"/>
      <c r="VMG2" s="65"/>
      <c r="VMH2" s="65"/>
      <c r="VMI2" s="65"/>
      <c r="VMJ2" s="65"/>
      <c r="VMK2" s="65"/>
      <c r="VML2" s="65"/>
      <c r="VMM2" s="65"/>
      <c r="VMN2" s="65"/>
      <c r="VMO2" s="65"/>
      <c r="VMP2" s="65"/>
      <c r="VMQ2" s="65"/>
      <c r="VMR2" s="65"/>
      <c r="VMS2" s="65"/>
      <c r="VMT2" s="65"/>
      <c r="VMU2" s="65"/>
      <c r="VMV2" s="65"/>
      <c r="VMW2" s="65"/>
      <c r="VMX2" s="65"/>
      <c r="VMY2" s="65"/>
      <c r="VMZ2" s="65"/>
      <c r="VNA2" s="65"/>
      <c r="VNB2" s="65"/>
      <c r="VNC2" s="65"/>
      <c r="VND2" s="65"/>
      <c r="VNE2" s="65"/>
      <c r="VNF2" s="65"/>
      <c r="VNG2" s="65"/>
      <c r="VNH2" s="65"/>
      <c r="VNI2" s="65"/>
      <c r="VNJ2" s="65"/>
      <c r="VNK2" s="65"/>
      <c r="VNL2" s="65"/>
      <c r="VNM2" s="65"/>
      <c r="VNN2" s="65"/>
      <c r="VNO2" s="65"/>
      <c r="VNP2" s="65"/>
      <c r="VNQ2" s="65"/>
      <c r="VNR2" s="65"/>
      <c r="VNS2" s="65"/>
      <c r="VNT2" s="65"/>
      <c r="VNU2" s="65"/>
      <c r="VNV2" s="65"/>
      <c r="VNW2" s="65"/>
      <c r="VNX2" s="65"/>
      <c r="VNY2" s="65"/>
      <c r="VNZ2" s="65"/>
      <c r="VOA2" s="65"/>
      <c r="VOB2" s="65"/>
      <c r="VOC2" s="65"/>
      <c r="VOD2" s="65"/>
      <c r="VOE2" s="65"/>
      <c r="VOF2" s="65"/>
      <c r="VOG2" s="65"/>
      <c r="VOH2" s="65"/>
      <c r="VOI2" s="65"/>
      <c r="VOJ2" s="65"/>
      <c r="VOK2" s="65"/>
      <c r="VOL2" s="65"/>
      <c r="VOM2" s="65"/>
      <c r="VON2" s="65"/>
      <c r="VOO2" s="65"/>
      <c r="VOP2" s="65"/>
      <c r="VOQ2" s="65"/>
      <c r="VOR2" s="65"/>
      <c r="VOS2" s="65"/>
      <c r="VOT2" s="65"/>
      <c r="VOU2" s="65"/>
      <c r="VOV2" s="65"/>
      <c r="VOW2" s="65"/>
      <c r="VOX2" s="65"/>
      <c r="VOY2" s="65"/>
      <c r="VOZ2" s="65"/>
      <c r="VPA2" s="65"/>
      <c r="VPB2" s="65"/>
      <c r="VPC2" s="65"/>
      <c r="VPD2" s="65"/>
      <c r="VPE2" s="65"/>
      <c r="VPF2" s="65"/>
      <c r="VPG2" s="65"/>
      <c r="VPH2" s="65"/>
      <c r="VPI2" s="65"/>
      <c r="VPJ2" s="65"/>
      <c r="VPK2" s="65"/>
      <c r="VPL2" s="65"/>
      <c r="VPM2" s="65"/>
      <c r="VPN2" s="65"/>
      <c r="VPO2" s="65"/>
      <c r="VPP2" s="65"/>
      <c r="VPQ2" s="65"/>
      <c r="VPR2" s="65"/>
      <c r="VPS2" s="65"/>
      <c r="VPT2" s="65"/>
      <c r="VPU2" s="65"/>
      <c r="VPV2" s="65"/>
      <c r="VPW2" s="65"/>
      <c r="VPX2" s="65"/>
      <c r="VPY2" s="65"/>
      <c r="VPZ2" s="65"/>
      <c r="VQA2" s="65"/>
      <c r="VQB2" s="65"/>
      <c r="VQC2" s="65"/>
      <c r="VQD2" s="65"/>
      <c r="VQE2" s="65"/>
      <c r="VQF2" s="65"/>
      <c r="VQG2" s="65"/>
      <c r="VQH2" s="65"/>
      <c r="VQI2" s="65"/>
      <c r="VQJ2" s="65"/>
      <c r="VQK2" s="65"/>
      <c r="VQL2" s="65"/>
      <c r="VQM2" s="65"/>
      <c r="VQN2" s="65"/>
      <c r="VQO2" s="65"/>
      <c r="VQP2" s="65"/>
      <c r="VQQ2" s="65"/>
      <c r="VQR2" s="65"/>
      <c r="VQS2" s="65"/>
      <c r="VQT2" s="65"/>
      <c r="VQU2" s="65"/>
      <c r="VQV2" s="65"/>
      <c r="VQW2" s="65"/>
      <c r="VQX2" s="65"/>
      <c r="VQY2" s="65"/>
      <c r="VQZ2" s="65"/>
      <c r="VRA2" s="65"/>
      <c r="VRB2" s="65"/>
      <c r="VRC2" s="65"/>
      <c r="VRD2" s="65"/>
      <c r="VRE2" s="65"/>
      <c r="VRF2" s="65"/>
      <c r="VRG2" s="65"/>
      <c r="VRH2" s="65"/>
      <c r="VRI2" s="65"/>
      <c r="VRJ2" s="65"/>
      <c r="VRK2" s="65"/>
      <c r="VRL2" s="65"/>
      <c r="VRM2" s="65"/>
      <c r="VRN2" s="65"/>
      <c r="VRO2" s="65"/>
      <c r="VRP2" s="65"/>
      <c r="VRQ2" s="65"/>
      <c r="VRR2" s="65"/>
      <c r="VRS2" s="65"/>
      <c r="VRT2" s="65"/>
      <c r="VRU2" s="65"/>
      <c r="VRV2" s="65"/>
      <c r="VRW2" s="65"/>
      <c r="VRX2" s="65"/>
      <c r="VRY2" s="65"/>
      <c r="VRZ2" s="65"/>
      <c r="VSA2" s="65"/>
      <c r="VSB2" s="65"/>
      <c r="VSC2" s="65"/>
      <c r="VSD2" s="65"/>
      <c r="VSE2" s="65"/>
      <c r="VSF2" s="65"/>
      <c r="VSG2" s="65"/>
      <c r="VSH2" s="65"/>
      <c r="VSI2" s="65"/>
      <c r="VSJ2" s="65"/>
      <c r="VSK2" s="65"/>
      <c r="VSL2" s="65"/>
      <c r="VSM2" s="65"/>
      <c r="VSN2" s="65"/>
      <c r="VSO2" s="65"/>
      <c r="VSP2" s="65"/>
      <c r="VSQ2" s="65"/>
      <c r="VSR2" s="65"/>
      <c r="VSS2" s="65"/>
      <c r="VST2" s="65"/>
      <c r="VSU2" s="65"/>
      <c r="VSV2" s="65"/>
      <c r="VSW2" s="65"/>
      <c r="VSX2" s="65"/>
      <c r="VSY2" s="65"/>
      <c r="VSZ2" s="65"/>
      <c r="VTA2" s="65"/>
      <c r="VTB2" s="65"/>
      <c r="VTC2" s="65"/>
      <c r="VTD2" s="65"/>
      <c r="VTE2" s="65"/>
      <c r="VTF2" s="65"/>
      <c r="VTG2" s="65"/>
      <c r="VTH2" s="65"/>
      <c r="VTI2" s="65"/>
      <c r="VTJ2" s="65"/>
      <c r="VTK2" s="65"/>
      <c r="VTL2" s="65"/>
      <c r="VTM2" s="65"/>
      <c r="VTN2" s="65"/>
      <c r="VTO2" s="65"/>
      <c r="VTP2" s="65"/>
      <c r="VTQ2" s="65"/>
      <c r="VTR2" s="65"/>
      <c r="VTS2" s="65"/>
      <c r="VTT2" s="65"/>
      <c r="VTU2" s="65"/>
      <c r="VTV2" s="65"/>
      <c r="VTW2" s="65"/>
      <c r="VTX2" s="65"/>
      <c r="VTY2" s="65"/>
      <c r="VTZ2" s="65"/>
      <c r="VUA2" s="65"/>
      <c r="VUB2" s="65"/>
      <c r="VUC2" s="65"/>
      <c r="VUD2" s="65"/>
      <c r="VUE2" s="65"/>
      <c r="VUF2" s="65"/>
      <c r="VUG2" s="65"/>
      <c r="VUH2" s="65"/>
      <c r="VUI2" s="65"/>
      <c r="VUJ2" s="65"/>
      <c r="VUK2" s="65"/>
      <c r="VUL2" s="65"/>
      <c r="VUM2" s="65"/>
      <c r="VUN2" s="65"/>
      <c r="VUO2" s="65"/>
      <c r="VUP2" s="65"/>
      <c r="VUQ2" s="65"/>
      <c r="VUR2" s="65"/>
      <c r="VUS2" s="65"/>
      <c r="VUT2" s="65"/>
      <c r="VUU2" s="65"/>
      <c r="VUV2" s="65"/>
      <c r="VUW2" s="65"/>
      <c r="VUX2" s="65"/>
      <c r="VUY2" s="65"/>
      <c r="VUZ2" s="65"/>
      <c r="VVA2" s="65"/>
      <c r="VVB2" s="65"/>
      <c r="VVC2" s="65"/>
      <c r="VVD2" s="65"/>
      <c r="VVE2" s="65"/>
      <c r="VVF2" s="65"/>
      <c r="VVG2" s="65"/>
      <c r="VVH2" s="65"/>
      <c r="VVI2" s="65"/>
      <c r="VVJ2" s="65"/>
      <c r="VVK2" s="65"/>
      <c r="VVL2" s="65"/>
      <c r="VVM2" s="65"/>
      <c r="VVN2" s="65"/>
      <c r="VVO2" s="65"/>
      <c r="VVP2" s="65"/>
      <c r="VVQ2" s="65"/>
      <c r="VVR2" s="65"/>
      <c r="VVS2" s="65"/>
      <c r="VVT2" s="65"/>
      <c r="VVU2" s="65"/>
      <c r="VVV2" s="65"/>
      <c r="VVW2" s="65"/>
      <c r="VVX2" s="65"/>
      <c r="VVY2" s="65"/>
      <c r="VVZ2" s="65"/>
      <c r="VWA2" s="65"/>
      <c r="VWB2" s="65"/>
      <c r="VWC2" s="65"/>
      <c r="VWD2" s="65"/>
      <c r="VWE2" s="65"/>
      <c r="VWF2" s="65"/>
      <c r="VWG2" s="65"/>
      <c r="VWH2" s="65"/>
      <c r="VWI2" s="65"/>
      <c r="VWJ2" s="65"/>
      <c r="VWK2" s="65"/>
      <c r="VWL2" s="65"/>
      <c r="VWM2" s="65"/>
      <c r="VWN2" s="65"/>
      <c r="VWO2" s="65"/>
      <c r="VWP2" s="65"/>
      <c r="VWQ2" s="65"/>
      <c r="VWR2" s="65"/>
      <c r="VWS2" s="65"/>
      <c r="VWT2" s="65"/>
      <c r="VWU2" s="65"/>
      <c r="VWV2" s="65"/>
      <c r="VWW2" s="65"/>
      <c r="VWX2" s="65"/>
      <c r="VWY2" s="65"/>
      <c r="VWZ2" s="65"/>
      <c r="VXA2" s="65"/>
      <c r="VXB2" s="65"/>
      <c r="VXC2" s="65"/>
      <c r="VXD2" s="65"/>
      <c r="VXE2" s="65"/>
      <c r="VXF2" s="65"/>
      <c r="VXG2" s="65"/>
      <c r="VXH2" s="65"/>
      <c r="VXI2" s="65"/>
      <c r="VXJ2" s="65"/>
      <c r="VXK2" s="65"/>
      <c r="VXL2" s="65"/>
      <c r="VXM2" s="65"/>
      <c r="VXN2" s="65"/>
      <c r="VXO2" s="65"/>
      <c r="VXP2" s="65"/>
      <c r="VXQ2" s="65"/>
      <c r="VXR2" s="65"/>
      <c r="VXS2" s="65"/>
      <c r="VXT2" s="65"/>
      <c r="VXU2" s="65"/>
      <c r="VXV2" s="65"/>
      <c r="VXW2" s="65"/>
      <c r="VXX2" s="65"/>
      <c r="VXY2" s="65"/>
      <c r="VXZ2" s="65"/>
      <c r="VYA2" s="65"/>
      <c r="VYB2" s="65"/>
      <c r="VYC2" s="65"/>
      <c r="VYD2" s="65"/>
      <c r="VYE2" s="65"/>
      <c r="VYF2" s="65"/>
      <c r="VYG2" s="65"/>
      <c r="VYH2" s="65"/>
      <c r="VYI2" s="65"/>
      <c r="VYJ2" s="65"/>
      <c r="VYK2" s="65"/>
      <c r="VYL2" s="65"/>
      <c r="VYM2" s="65"/>
      <c r="VYN2" s="65"/>
      <c r="VYO2" s="65"/>
      <c r="VYP2" s="65"/>
      <c r="VYQ2" s="65"/>
      <c r="VYR2" s="65"/>
      <c r="VYS2" s="65"/>
      <c r="VYT2" s="65"/>
      <c r="VYU2" s="65"/>
      <c r="VYV2" s="65"/>
      <c r="VYW2" s="65"/>
      <c r="VYX2" s="65"/>
      <c r="VYY2" s="65"/>
      <c r="VYZ2" s="65"/>
      <c r="VZA2" s="65"/>
      <c r="VZB2" s="65"/>
      <c r="VZC2" s="65"/>
      <c r="VZD2" s="65"/>
      <c r="VZE2" s="65"/>
      <c r="VZF2" s="65"/>
      <c r="VZG2" s="65"/>
      <c r="VZH2" s="65"/>
      <c r="VZI2" s="65"/>
      <c r="VZJ2" s="65"/>
      <c r="VZK2" s="65"/>
      <c r="VZL2" s="65"/>
      <c r="VZM2" s="65"/>
      <c r="VZN2" s="65"/>
      <c r="VZO2" s="65"/>
      <c r="VZP2" s="65"/>
      <c r="VZQ2" s="65"/>
      <c r="VZR2" s="65"/>
      <c r="VZS2" s="65"/>
      <c r="VZT2" s="65"/>
      <c r="VZU2" s="65"/>
      <c r="VZV2" s="65"/>
      <c r="VZW2" s="65"/>
      <c r="VZX2" s="65"/>
      <c r="VZY2" s="65"/>
      <c r="VZZ2" s="65"/>
      <c r="WAA2" s="65"/>
      <c r="WAB2" s="65"/>
      <c r="WAC2" s="65"/>
      <c r="WAD2" s="65"/>
      <c r="WAE2" s="65"/>
      <c r="WAF2" s="65"/>
      <c r="WAG2" s="65"/>
      <c r="WAH2" s="65"/>
      <c r="WAI2" s="65"/>
      <c r="WAJ2" s="65"/>
      <c r="WAK2" s="65"/>
      <c r="WAL2" s="65"/>
      <c r="WAM2" s="65"/>
      <c r="WAN2" s="65"/>
      <c r="WAO2" s="65"/>
      <c r="WAP2" s="65"/>
      <c r="WAQ2" s="65"/>
      <c r="WAR2" s="65"/>
      <c r="WAS2" s="65"/>
      <c r="WAT2" s="65"/>
      <c r="WAU2" s="65"/>
      <c r="WAV2" s="65"/>
      <c r="WAW2" s="65"/>
      <c r="WAX2" s="65"/>
      <c r="WAY2" s="65"/>
      <c r="WAZ2" s="65"/>
      <c r="WBA2" s="65"/>
      <c r="WBB2" s="65"/>
      <c r="WBC2" s="65"/>
      <c r="WBD2" s="65"/>
      <c r="WBE2" s="65"/>
      <c r="WBF2" s="65"/>
      <c r="WBG2" s="65"/>
      <c r="WBH2" s="65"/>
      <c r="WBI2" s="65"/>
      <c r="WBJ2" s="65"/>
      <c r="WBK2" s="65"/>
      <c r="WBL2" s="65"/>
      <c r="WBM2" s="65"/>
      <c r="WBN2" s="65"/>
      <c r="WBO2" s="65"/>
      <c r="WBP2" s="65"/>
      <c r="WBQ2" s="65"/>
      <c r="WBR2" s="65"/>
      <c r="WBS2" s="65"/>
      <c r="WBT2" s="65"/>
      <c r="WBU2" s="65"/>
      <c r="WBV2" s="65"/>
      <c r="WBW2" s="65"/>
      <c r="WBX2" s="65"/>
      <c r="WBY2" s="65"/>
      <c r="WBZ2" s="65"/>
      <c r="WCA2" s="65"/>
      <c r="WCB2" s="65"/>
      <c r="WCC2" s="65"/>
      <c r="WCD2" s="65"/>
      <c r="WCE2" s="65"/>
      <c r="WCF2" s="65"/>
      <c r="WCG2" s="65"/>
      <c r="WCH2" s="65"/>
      <c r="WCI2" s="65"/>
      <c r="WCJ2" s="65"/>
      <c r="WCK2" s="65"/>
      <c r="WCL2" s="65"/>
      <c r="WCM2" s="65"/>
      <c r="WCN2" s="65"/>
      <c r="WCO2" s="65"/>
      <c r="WCP2" s="65"/>
      <c r="WCQ2" s="65"/>
      <c r="WCR2" s="65"/>
      <c r="WCS2" s="65"/>
      <c r="WCT2" s="65"/>
      <c r="WCU2" s="65"/>
      <c r="WCV2" s="65"/>
      <c r="WCW2" s="65"/>
      <c r="WCX2" s="65"/>
      <c r="WCY2" s="65"/>
      <c r="WCZ2" s="65"/>
      <c r="WDA2" s="65"/>
      <c r="WDB2" s="65"/>
      <c r="WDC2" s="65"/>
      <c r="WDD2" s="65"/>
      <c r="WDE2" s="65"/>
      <c r="WDF2" s="65"/>
      <c r="WDG2" s="65"/>
      <c r="WDH2" s="65"/>
      <c r="WDI2" s="65"/>
      <c r="WDJ2" s="65"/>
      <c r="WDK2" s="65"/>
      <c r="WDL2" s="65"/>
      <c r="WDM2" s="65"/>
      <c r="WDN2" s="65"/>
      <c r="WDO2" s="65"/>
      <c r="WDP2" s="65"/>
      <c r="WDQ2" s="65"/>
      <c r="WDR2" s="65"/>
      <c r="WDS2" s="65"/>
      <c r="WDT2" s="65"/>
      <c r="WDU2" s="65"/>
      <c r="WDV2" s="65"/>
      <c r="WDW2" s="65"/>
      <c r="WDX2" s="65"/>
      <c r="WDY2" s="65"/>
      <c r="WDZ2" s="65"/>
      <c r="WEA2" s="65"/>
      <c r="WEB2" s="65"/>
      <c r="WEC2" s="65"/>
      <c r="WED2" s="65"/>
      <c r="WEE2" s="65"/>
      <c r="WEF2" s="65"/>
      <c r="WEG2" s="65"/>
      <c r="WEH2" s="65"/>
      <c r="WEI2" s="65"/>
      <c r="WEJ2" s="65"/>
      <c r="WEK2" s="65"/>
      <c r="WEL2" s="65"/>
      <c r="WEM2" s="65"/>
      <c r="WEN2" s="65"/>
      <c r="WEO2" s="65"/>
      <c r="WEP2" s="65"/>
      <c r="WEQ2" s="65"/>
      <c r="WER2" s="65"/>
      <c r="WES2" s="65"/>
      <c r="WET2" s="65"/>
      <c r="WEU2" s="65"/>
      <c r="WEV2" s="65"/>
      <c r="WEW2" s="65"/>
      <c r="WEX2" s="65"/>
      <c r="WEY2" s="65"/>
      <c r="WEZ2" s="65"/>
      <c r="WFA2" s="65"/>
      <c r="WFB2" s="65"/>
      <c r="WFC2" s="65"/>
      <c r="WFD2" s="65"/>
      <c r="WFE2" s="65"/>
      <c r="WFF2" s="65"/>
      <c r="WFG2" s="65"/>
      <c r="WFH2" s="65"/>
      <c r="WFI2" s="65"/>
      <c r="WFJ2" s="65"/>
      <c r="WFK2" s="65"/>
      <c r="WFL2" s="65"/>
      <c r="WFM2" s="65"/>
      <c r="WFN2" s="65"/>
      <c r="WFO2" s="65"/>
      <c r="WFP2" s="65"/>
      <c r="WFQ2" s="65"/>
      <c r="WFR2" s="65"/>
      <c r="WFS2" s="65"/>
      <c r="WFT2" s="65"/>
      <c r="WFU2" s="65"/>
      <c r="WFV2" s="65"/>
      <c r="WFW2" s="65"/>
      <c r="WFX2" s="65"/>
      <c r="WFY2" s="65"/>
      <c r="WFZ2" s="65"/>
      <c r="WGA2" s="65"/>
      <c r="WGB2" s="65"/>
      <c r="WGC2" s="65"/>
      <c r="WGD2" s="65"/>
      <c r="WGE2" s="65"/>
      <c r="WGF2" s="65"/>
      <c r="WGG2" s="65"/>
      <c r="WGH2" s="65"/>
      <c r="WGI2" s="65"/>
      <c r="WGJ2" s="65"/>
      <c r="WGK2" s="65"/>
      <c r="WGL2" s="65"/>
      <c r="WGM2" s="65"/>
      <c r="WGN2" s="65"/>
      <c r="WGO2" s="65"/>
      <c r="WGP2" s="65"/>
      <c r="WGQ2" s="65"/>
      <c r="WGR2" s="65"/>
      <c r="WGS2" s="65"/>
      <c r="WGT2" s="65"/>
      <c r="WGU2" s="65"/>
      <c r="WGV2" s="65"/>
      <c r="WGW2" s="65"/>
      <c r="WGX2" s="65"/>
      <c r="WGY2" s="65"/>
      <c r="WGZ2" s="65"/>
      <c r="WHA2" s="65"/>
      <c r="WHB2" s="65"/>
      <c r="WHC2" s="65"/>
      <c r="WHD2" s="65"/>
      <c r="WHE2" s="65"/>
      <c r="WHF2" s="65"/>
      <c r="WHG2" s="65"/>
      <c r="WHH2" s="65"/>
      <c r="WHI2" s="65"/>
      <c r="WHJ2" s="65"/>
      <c r="WHK2" s="65"/>
      <c r="WHL2" s="65"/>
      <c r="WHM2" s="65"/>
      <c r="WHN2" s="65"/>
      <c r="WHO2" s="65"/>
      <c r="WHP2" s="65"/>
      <c r="WHQ2" s="65"/>
      <c r="WHR2" s="65"/>
      <c r="WHS2" s="65"/>
      <c r="WHT2" s="65"/>
      <c r="WHU2" s="65"/>
      <c r="WHV2" s="65"/>
      <c r="WHW2" s="65"/>
      <c r="WHX2" s="65"/>
      <c r="WHY2" s="65"/>
      <c r="WHZ2" s="65"/>
      <c r="WIA2" s="65"/>
      <c r="WIB2" s="65"/>
      <c r="WIC2" s="65"/>
      <c r="WID2" s="65"/>
      <c r="WIE2" s="65"/>
      <c r="WIF2" s="65"/>
      <c r="WIG2" s="65"/>
      <c r="WIH2" s="65"/>
      <c r="WII2" s="65"/>
      <c r="WIJ2" s="65"/>
      <c r="WIK2" s="65"/>
      <c r="WIL2" s="65"/>
      <c r="WIM2" s="65"/>
      <c r="WIN2" s="65"/>
      <c r="WIO2" s="65"/>
      <c r="WIP2" s="65"/>
      <c r="WIQ2" s="65"/>
      <c r="WIR2" s="65"/>
      <c r="WIS2" s="65"/>
      <c r="WIT2" s="65"/>
      <c r="WIU2" s="65"/>
      <c r="WIV2" s="65"/>
      <c r="WIW2" s="65"/>
      <c r="WIX2" s="65"/>
      <c r="WIY2" s="65"/>
      <c r="WIZ2" s="65"/>
      <c r="WJA2" s="65"/>
      <c r="WJB2" s="65"/>
      <c r="WJC2" s="65"/>
      <c r="WJD2" s="65"/>
      <c r="WJE2" s="65"/>
      <c r="WJF2" s="65"/>
      <c r="WJG2" s="65"/>
      <c r="WJH2" s="65"/>
      <c r="WJI2" s="65"/>
      <c r="WJJ2" s="65"/>
      <c r="WJK2" s="65"/>
      <c r="WJL2" s="65"/>
      <c r="WJM2" s="65"/>
      <c r="WJN2" s="65"/>
      <c r="WJO2" s="65"/>
      <c r="WJP2" s="65"/>
      <c r="WJQ2" s="65"/>
      <c r="WJR2" s="65"/>
      <c r="WJS2" s="65"/>
      <c r="WJT2" s="65"/>
      <c r="WJU2" s="65"/>
      <c r="WJV2" s="65"/>
      <c r="WJW2" s="65"/>
      <c r="WJX2" s="65"/>
      <c r="WJY2" s="65"/>
      <c r="WJZ2" s="65"/>
      <c r="WKA2" s="65"/>
      <c r="WKB2" s="65"/>
      <c r="WKC2" s="65"/>
      <c r="WKD2" s="65"/>
      <c r="WKE2" s="65"/>
      <c r="WKF2" s="65"/>
      <c r="WKG2" s="65"/>
      <c r="WKH2" s="65"/>
      <c r="WKI2" s="65"/>
      <c r="WKJ2" s="65"/>
      <c r="WKK2" s="65"/>
      <c r="WKL2" s="65"/>
      <c r="WKM2" s="65"/>
      <c r="WKN2" s="65"/>
      <c r="WKO2" s="65"/>
      <c r="WKP2" s="65"/>
      <c r="WKQ2" s="65"/>
      <c r="WKR2" s="65"/>
      <c r="WKS2" s="65"/>
      <c r="WKT2" s="65"/>
      <c r="WKU2" s="65"/>
      <c r="WKV2" s="65"/>
      <c r="WKW2" s="65"/>
      <c r="WKX2" s="65"/>
      <c r="WKY2" s="65"/>
      <c r="WKZ2" s="65"/>
      <c r="WLA2" s="65"/>
      <c r="WLB2" s="65"/>
      <c r="WLC2" s="65"/>
      <c r="WLD2" s="65"/>
      <c r="WLE2" s="65"/>
      <c r="WLF2" s="65"/>
      <c r="WLG2" s="65"/>
      <c r="WLH2" s="65"/>
      <c r="WLI2" s="65"/>
      <c r="WLJ2" s="65"/>
      <c r="WLK2" s="65"/>
      <c r="WLL2" s="65"/>
      <c r="WLM2" s="65"/>
      <c r="WLN2" s="65"/>
      <c r="WLO2" s="65"/>
      <c r="WLP2" s="65"/>
      <c r="WLQ2" s="65"/>
      <c r="WLR2" s="65"/>
      <c r="WLS2" s="65"/>
      <c r="WLT2" s="65"/>
      <c r="WLU2" s="65"/>
      <c r="WLV2" s="65"/>
      <c r="WLW2" s="65"/>
      <c r="WLX2" s="65"/>
      <c r="WLY2" s="65"/>
      <c r="WLZ2" s="65"/>
      <c r="WMA2" s="65"/>
      <c r="WMB2" s="65"/>
      <c r="WMC2" s="65"/>
      <c r="WMD2" s="65"/>
      <c r="WME2" s="65"/>
      <c r="WMF2" s="65"/>
      <c r="WMG2" s="65"/>
      <c r="WMH2" s="65"/>
      <c r="WMI2" s="65"/>
      <c r="WMJ2" s="65"/>
      <c r="WMK2" s="65"/>
      <c r="WML2" s="65"/>
      <c r="WMM2" s="65"/>
      <c r="WMN2" s="65"/>
      <c r="WMO2" s="65"/>
      <c r="WMP2" s="65"/>
      <c r="WMQ2" s="65"/>
      <c r="WMR2" s="65"/>
      <c r="WMS2" s="65"/>
      <c r="WMT2" s="65"/>
      <c r="WMU2" s="65"/>
      <c r="WMV2" s="65"/>
      <c r="WMW2" s="65"/>
      <c r="WMX2" s="65"/>
      <c r="WMY2" s="65"/>
      <c r="WMZ2" s="65"/>
      <c r="WNA2" s="65"/>
      <c r="WNB2" s="65"/>
      <c r="WNC2" s="65"/>
      <c r="WND2" s="65"/>
      <c r="WNE2" s="65"/>
      <c r="WNF2" s="65"/>
      <c r="WNG2" s="65"/>
      <c r="WNH2" s="65"/>
      <c r="WNI2" s="65"/>
      <c r="WNJ2" s="65"/>
      <c r="WNK2" s="65"/>
      <c r="WNL2" s="65"/>
      <c r="WNM2" s="65"/>
      <c r="WNN2" s="65"/>
      <c r="WNO2" s="65"/>
      <c r="WNP2" s="65"/>
      <c r="WNQ2" s="65"/>
      <c r="WNR2" s="65"/>
      <c r="WNS2" s="65"/>
      <c r="WNT2" s="65"/>
      <c r="WNU2" s="65"/>
      <c r="WNV2" s="65"/>
      <c r="WNW2" s="65"/>
      <c r="WNX2" s="65"/>
      <c r="WNY2" s="65"/>
      <c r="WNZ2" s="65"/>
      <c r="WOA2" s="65"/>
      <c r="WOB2" s="65"/>
      <c r="WOC2" s="65"/>
      <c r="WOD2" s="65"/>
      <c r="WOE2" s="65"/>
      <c r="WOF2" s="65"/>
      <c r="WOG2" s="65"/>
      <c r="WOH2" s="65"/>
      <c r="WOI2" s="65"/>
      <c r="WOJ2" s="65"/>
      <c r="WOK2" s="65"/>
      <c r="WOL2" s="65"/>
      <c r="WOM2" s="65"/>
      <c r="WON2" s="65"/>
      <c r="WOO2" s="65"/>
      <c r="WOP2" s="65"/>
      <c r="WOQ2" s="65"/>
      <c r="WOR2" s="65"/>
      <c r="WOS2" s="65"/>
      <c r="WOT2" s="65"/>
      <c r="WOU2" s="65"/>
      <c r="WOV2" s="65"/>
      <c r="WOW2" s="65"/>
      <c r="WOX2" s="65"/>
      <c r="WOY2" s="65"/>
      <c r="WOZ2" s="65"/>
      <c r="WPA2" s="65"/>
      <c r="WPB2" s="65"/>
      <c r="WPC2" s="65"/>
      <c r="WPD2" s="65"/>
      <c r="WPE2" s="65"/>
      <c r="WPF2" s="65"/>
      <c r="WPG2" s="65"/>
      <c r="WPH2" s="65"/>
      <c r="WPI2" s="65"/>
      <c r="WPJ2" s="65"/>
      <c r="WPK2" s="65"/>
      <c r="WPL2" s="65"/>
      <c r="WPM2" s="65"/>
      <c r="WPN2" s="65"/>
      <c r="WPO2" s="65"/>
      <c r="WPP2" s="65"/>
      <c r="WPQ2" s="65"/>
      <c r="WPR2" s="65"/>
      <c r="WPS2" s="65"/>
      <c r="WPT2" s="65"/>
      <c r="WPU2" s="65"/>
      <c r="WPV2" s="65"/>
      <c r="WPW2" s="65"/>
      <c r="WPX2" s="65"/>
      <c r="WPY2" s="65"/>
      <c r="WPZ2" s="65"/>
      <c r="WQA2" s="65"/>
      <c r="WQB2" s="65"/>
      <c r="WQC2" s="65"/>
      <c r="WQD2" s="65"/>
      <c r="WQE2" s="65"/>
      <c r="WQF2" s="65"/>
      <c r="WQG2" s="65"/>
      <c r="WQH2" s="65"/>
      <c r="WQI2" s="65"/>
      <c r="WQJ2" s="65"/>
      <c r="WQK2" s="65"/>
      <c r="WQL2" s="65"/>
      <c r="WQM2" s="65"/>
      <c r="WQN2" s="65"/>
      <c r="WQO2" s="65"/>
      <c r="WQP2" s="65"/>
      <c r="WQQ2" s="65"/>
      <c r="WQR2" s="65"/>
      <c r="WQS2" s="65"/>
      <c r="WQT2" s="65"/>
      <c r="WQU2" s="65"/>
      <c r="WQV2" s="65"/>
      <c r="WQW2" s="65"/>
      <c r="WQX2" s="65"/>
      <c r="WQY2" s="65"/>
      <c r="WQZ2" s="65"/>
      <c r="WRA2" s="65"/>
      <c r="WRB2" s="65"/>
      <c r="WRC2" s="65"/>
      <c r="WRD2" s="65"/>
      <c r="WRE2" s="65"/>
      <c r="WRF2" s="65"/>
      <c r="WRG2" s="65"/>
      <c r="WRH2" s="65"/>
      <c r="WRI2" s="65"/>
      <c r="WRJ2" s="65"/>
      <c r="WRK2" s="65"/>
      <c r="WRL2" s="65"/>
      <c r="WRM2" s="65"/>
      <c r="WRN2" s="65"/>
      <c r="WRO2" s="65"/>
      <c r="WRP2" s="65"/>
      <c r="WRQ2" s="65"/>
      <c r="WRR2" s="65"/>
      <c r="WRS2" s="65"/>
      <c r="WRT2" s="65"/>
      <c r="WRU2" s="65"/>
      <c r="WRV2" s="65"/>
      <c r="WRW2" s="65"/>
      <c r="WRX2" s="65"/>
      <c r="WRY2" s="65"/>
      <c r="WRZ2" s="65"/>
      <c r="WSA2" s="65"/>
      <c r="WSB2" s="65"/>
      <c r="WSC2" s="65"/>
      <c r="WSD2" s="65"/>
      <c r="WSE2" s="65"/>
      <c r="WSF2" s="65"/>
      <c r="WSG2" s="65"/>
      <c r="WSH2" s="65"/>
      <c r="WSI2" s="65"/>
      <c r="WSJ2" s="65"/>
      <c r="WSK2" s="65"/>
      <c r="WSL2" s="65"/>
      <c r="WSM2" s="65"/>
      <c r="WSN2" s="65"/>
      <c r="WSO2" s="65"/>
      <c r="WSP2" s="65"/>
      <c r="WSQ2" s="65"/>
      <c r="WSR2" s="65"/>
      <c r="WSS2" s="65"/>
      <c r="WST2" s="65"/>
      <c r="WSU2" s="65"/>
      <c r="WSV2" s="65"/>
      <c r="WSW2" s="65"/>
      <c r="WSX2" s="65"/>
      <c r="WSY2" s="65"/>
      <c r="WSZ2" s="65"/>
      <c r="WTA2" s="65"/>
      <c r="WTB2" s="65"/>
      <c r="WTC2" s="65"/>
      <c r="WTD2" s="65"/>
      <c r="WTE2" s="65"/>
      <c r="WTF2" s="65"/>
      <c r="WTG2" s="65"/>
      <c r="WTH2" s="65"/>
      <c r="WTI2" s="65"/>
      <c r="WTJ2" s="65"/>
      <c r="WTK2" s="65"/>
      <c r="WTL2" s="65"/>
      <c r="WTM2" s="65"/>
      <c r="WTN2" s="65"/>
      <c r="WTO2" s="65"/>
      <c r="WTP2" s="65"/>
      <c r="WTQ2" s="65"/>
      <c r="WTR2" s="65"/>
      <c r="WTS2" s="65"/>
      <c r="WTT2" s="65"/>
      <c r="WTU2" s="65"/>
      <c r="WTV2" s="65"/>
      <c r="WTW2" s="65"/>
      <c r="WTX2" s="65"/>
      <c r="WTY2" s="65"/>
      <c r="WTZ2" s="65"/>
      <c r="WUA2" s="65"/>
      <c r="WUB2" s="65"/>
      <c r="WUC2" s="65"/>
      <c r="WUD2" s="65"/>
      <c r="WUE2" s="65"/>
      <c r="WUF2" s="65"/>
      <c r="WUG2" s="65"/>
      <c r="WUH2" s="65"/>
      <c r="WUI2" s="65"/>
      <c r="WUJ2" s="65"/>
      <c r="WUK2" s="65"/>
      <c r="WUL2" s="65"/>
      <c r="WUM2" s="65"/>
      <c r="WUN2" s="65"/>
      <c r="WUO2" s="65"/>
      <c r="WUP2" s="65"/>
      <c r="WUQ2" s="65"/>
      <c r="WUR2" s="65"/>
      <c r="WUS2" s="65"/>
      <c r="WUT2" s="65"/>
      <c r="WUU2" s="65"/>
      <c r="WUV2" s="65"/>
      <c r="WUW2" s="65"/>
      <c r="WUX2" s="65"/>
      <c r="WUY2" s="65"/>
      <c r="WUZ2" s="65"/>
      <c r="WVA2" s="65"/>
      <c r="WVB2" s="65"/>
      <c r="WVC2" s="65"/>
      <c r="WVD2" s="65"/>
      <c r="WVE2" s="65"/>
      <c r="WVF2" s="65"/>
      <c r="WVG2" s="65"/>
      <c r="WVH2" s="65"/>
      <c r="WVI2" s="65"/>
      <c r="WVJ2" s="65"/>
      <c r="WVK2" s="65"/>
      <c r="WVL2" s="65"/>
      <c r="WVM2" s="65"/>
      <c r="WVN2" s="65"/>
      <c r="WVO2" s="65"/>
      <c r="WVP2" s="65"/>
      <c r="WVQ2" s="65"/>
      <c r="WVR2" s="65"/>
      <c r="WVS2" s="65"/>
      <c r="WVT2" s="65"/>
      <c r="WVU2" s="65"/>
      <c r="WVV2" s="65"/>
      <c r="WVW2" s="65"/>
      <c r="WVX2" s="65"/>
      <c r="WVY2" s="65"/>
      <c r="WVZ2" s="65"/>
      <c r="WWA2" s="65"/>
      <c r="WWB2" s="65"/>
      <c r="WWC2" s="65"/>
      <c r="WWD2" s="65"/>
      <c r="WWE2" s="65"/>
      <c r="WWF2" s="65"/>
      <c r="WWG2" s="65"/>
      <c r="WWH2" s="65"/>
      <c r="WWI2" s="65"/>
      <c r="WWJ2" s="65"/>
      <c r="WWK2" s="65"/>
      <c r="WWL2" s="65"/>
      <c r="WWM2" s="65"/>
      <c r="WWN2" s="65"/>
      <c r="WWO2" s="65"/>
      <c r="WWP2" s="65"/>
      <c r="WWQ2" s="65"/>
      <c r="WWR2" s="65"/>
      <c r="WWS2" s="65"/>
      <c r="WWT2" s="65"/>
      <c r="WWU2" s="65"/>
      <c r="WWV2" s="65"/>
      <c r="WWW2" s="65"/>
      <c r="WWX2" s="65"/>
      <c r="WWY2" s="65"/>
      <c r="WWZ2" s="65"/>
      <c r="WXA2" s="65"/>
      <c r="WXB2" s="65"/>
      <c r="WXC2" s="65"/>
      <c r="WXD2" s="65"/>
      <c r="WXE2" s="65"/>
      <c r="WXF2" s="65"/>
      <c r="WXG2" s="65"/>
      <c r="WXH2" s="65"/>
      <c r="WXI2" s="65"/>
      <c r="WXJ2" s="65"/>
      <c r="WXK2" s="65"/>
      <c r="WXL2" s="65"/>
      <c r="WXM2" s="65"/>
      <c r="WXN2" s="65"/>
      <c r="WXO2" s="65"/>
      <c r="WXP2" s="65"/>
      <c r="WXQ2" s="65"/>
      <c r="WXR2" s="65"/>
      <c r="WXS2" s="65"/>
      <c r="WXT2" s="65"/>
      <c r="WXU2" s="65"/>
      <c r="WXV2" s="65"/>
      <c r="WXW2" s="65"/>
      <c r="WXX2" s="65"/>
      <c r="WXY2" s="65"/>
      <c r="WXZ2" s="65"/>
      <c r="WYA2" s="65"/>
      <c r="WYB2" s="65"/>
      <c r="WYC2" s="65"/>
      <c r="WYD2" s="65"/>
      <c r="WYE2" s="65"/>
      <c r="WYF2" s="65"/>
      <c r="WYG2" s="65"/>
      <c r="WYH2" s="65"/>
      <c r="WYI2" s="65"/>
      <c r="WYJ2" s="65"/>
      <c r="WYK2" s="65"/>
      <c r="WYL2" s="65"/>
      <c r="WYM2" s="65"/>
      <c r="WYN2" s="65"/>
      <c r="WYO2" s="65"/>
      <c r="WYP2" s="65"/>
      <c r="WYQ2" s="65"/>
      <c r="WYR2" s="65"/>
      <c r="WYS2" s="65"/>
      <c r="WYT2" s="65"/>
      <c r="WYU2" s="65"/>
      <c r="WYV2" s="65"/>
      <c r="WYW2" s="65"/>
      <c r="WYX2" s="65"/>
      <c r="WYY2" s="65"/>
      <c r="WYZ2" s="65"/>
      <c r="WZA2" s="65"/>
      <c r="WZB2" s="65"/>
      <c r="WZC2" s="65"/>
      <c r="WZD2" s="65"/>
      <c r="WZE2" s="65"/>
      <c r="WZF2" s="65"/>
      <c r="WZG2" s="65"/>
      <c r="WZH2" s="65"/>
      <c r="WZI2" s="65"/>
      <c r="WZJ2" s="65"/>
      <c r="WZK2" s="65"/>
      <c r="WZL2" s="65"/>
      <c r="WZM2" s="65"/>
      <c r="WZN2" s="65"/>
      <c r="WZO2" s="65"/>
      <c r="WZP2" s="65"/>
      <c r="WZQ2" s="65"/>
      <c r="WZR2" s="65"/>
      <c r="WZS2" s="65"/>
      <c r="WZT2" s="65"/>
      <c r="WZU2" s="65"/>
      <c r="WZV2" s="65"/>
      <c r="WZW2" s="65"/>
      <c r="WZX2" s="65"/>
      <c r="WZY2" s="65"/>
      <c r="WZZ2" s="65"/>
      <c r="XAA2" s="65"/>
      <c r="XAB2" s="65"/>
      <c r="XAC2" s="65"/>
      <c r="XAD2" s="65"/>
      <c r="XAE2" s="65"/>
      <c r="XAF2" s="65"/>
      <c r="XAG2" s="65"/>
      <c r="XAH2" s="65"/>
      <c r="XAI2" s="65"/>
      <c r="XAJ2" s="65"/>
      <c r="XAK2" s="65"/>
      <c r="XAL2" s="65"/>
      <c r="XAM2" s="65"/>
      <c r="XAN2" s="65"/>
      <c r="XAO2" s="65"/>
      <c r="XAP2" s="65"/>
      <c r="XAQ2" s="65"/>
      <c r="XAR2" s="65"/>
      <c r="XAS2" s="65"/>
      <c r="XAT2" s="65"/>
      <c r="XAU2" s="65"/>
      <c r="XAV2" s="65"/>
      <c r="XAW2" s="65"/>
      <c r="XAX2" s="65"/>
      <c r="XAY2" s="65"/>
      <c r="XAZ2" s="65"/>
      <c r="XBA2" s="65"/>
      <c r="XBB2" s="65"/>
      <c r="XBC2" s="65"/>
      <c r="XBD2" s="65"/>
      <c r="XBE2" s="65"/>
      <c r="XBF2" s="65"/>
      <c r="XBG2" s="65"/>
      <c r="XBH2" s="65"/>
      <c r="XBI2" s="65"/>
      <c r="XBJ2" s="65"/>
      <c r="XBK2" s="65"/>
      <c r="XBL2" s="65"/>
      <c r="XBM2" s="65"/>
      <c r="XBN2" s="65"/>
      <c r="XBO2" s="65"/>
      <c r="XBP2" s="65"/>
      <c r="XBQ2" s="65"/>
      <c r="XBR2" s="65"/>
      <c r="XBS2" s="65"/>
      <c r="XBT2" s="65"/>
      <c r="XBU2" s="65"/>
      <c r="XBV2" s="65"/>
      <c r="XBW2" s="65"/>
      <c r="XBX2" s="65"/>
      <c r="XBY2" s="65"/>
      <c r="XBZ2" s="65"/>
      <c r="XCA2" s="65"/>
      <c r="XCB2" s="65"/>
      <c r="XCC2" s="65"/>
      <c r="XCD2" s="65"/>
      <c r="XCE2" s="65"/>
      <c r="XCF2" s="65"/>
      <c r="XCG2" s="65"/>
      <c r="XCH2" s="65"/>
      <c r="XCI2" s="65"/>
      <c r="XCJ2" s="65"/>
      <c r="XCK2" s="65"/>
      <c r="XCL2" s="65"/>
      <c r="XCM2" s="65"/>
      <c r="XCN2" s="65"/>
      <c r="XCO2" s="65"/>
      <c r="XCP2" s="65"/>
      <c r="XCQ2" s="65"/>
      <c r="XCR2" s="65"/>
      <c r="XCS2" s="65"/>
      <c r="XCT2" s="65"/>
      <c r="XCU2" s="65"/>
      <c r="XCV2" s="65"/>
      <c r="XCW2" s="65"/>
      <c r="XCX2" s="65"/>
      <c r="XCY2" s="65"/>
      <c r="XCZ2" s="65"/>
      <c r="XDA2" s="65"/>
      <c r="XDB2" s="65"/>
      <c r="XDC2" s="65"/>
      <c r="XDD2" s="65"/>
      <c r="XDE2" s="65"/>
      <c r="XDF2" s="65"/>
      <c r="XDG2" s="65"/>
      <c r="XDH2" s="65"/>
      <c r="XDI2" s="65"/>
      <c r="XDJ2" s="65"/>
      <c r="XDK2" s="65"/>
      <c r="XDL2" s="65"/>
      <c r="XDM2" s="65"/>
      <c r="XDN2" s="65"/>
      <c r="XDO2" s="65"/>
      <c r="XDP2" s="65"/>
      <c r="XDQ2" s="65"/>
      <c r="XDR2" s="65"/>
      <c r="XDS2" s="65"/>
      <c r="XDT2" s="65"/>
      <c r="XDU2" s="65"/>
      <c r="XDV2" s="65"/>
      <c r="XDW2" s="65"/>
      <c r="XDX2" s="65"/>
      <c r="XDY2" s="65"/>
      <c r="XDZ2" s="65"/>
      <c r="XEA2" s="65"/>
      <c r="XEB2" s="65"/>
      <c r="XEC2" s="65"/>
      <c r="XED2" s="65"/>
      <c r="XEE2" s="65"/>
      <c r="XEF2" s="65"/>
      <c r="XEG2" s="65"/>
      <c r="XEH2" s="65"/>
      <c r="XEI2" s="65"/>
      <c r="XEJ2" s="65"/>
      <c r="XEK2" s="65"/>
      <c r="XEL2" s="65"/>
      <c r="XEM2" s="65"/>
      <c r="XEN2" s="65"/>
      <c r="XEO2" s="65"/>
      <c r="XEP2" s="65"/>
      <c r="XEQ2" s="65"/>
      <c r="XER2" s="65"/>
      <c r="XES2" s="65"/>
      <c r="XET2" s="65"/>
      <c r="XEU2" s="65"/>
      <c r="XEV2" s="65"/>
      <c r="XEW2" s="65"/>
      <c r="XEX2" s="65"/>
      <c r="XEY2" s="65"/>
      <c r="XEZ2" s="65"/>
    </row>
    <row r="3" spans="1:16380" s="64" customFormat="1" ht="101.5" x14ac:dyDescent="0.35">
      <c r="A3" s="57" t="s">
        <v>7</v>
      </c>
      <c r="B3" s="57" t="s">
        <v>622</v>
      </c>
      <c r="C3" s="46" t="s">
        <v>8</v>
      </c>
      <c r="D3" s="57" t="s">
        <v>624</v>
      </c>
      <c r="E3" s="57" t="s">
        <v>623</v>
      </c>
      <c r="F3" s="57"/>
      <c r="G3" s="58" t="s">
        <v>9</v>
      </c>
      <c r="H3" s="97" t="s">
        <v>548</v>
      </c>
      <c r="I3" s="98" t="s">
        <v>547</v>
      </c>
      <c r="J3" s="58" t="s">
        <v>9</v>
      </c>
      <c r="K3" s="59" t="s">
        <v>546</v>
      </c>
      <c r="L3" s="63" t="s">
        <v>9</v>
      </c>
      <c r="M3" s="89" t="s">
        <v>544</v>
      </c>
      <c r="N3" s="90" t="s">
        <v>538</v>
      </c>
      <c r="O3" s="58" t="s">
        <v>545</v>
      </c>
      <c r="P3" s="59" t="s">
        <v>591</v>
      </c>
      <c r="Q3" s="58" t="s">
        <v>531</v>
      </c>
      <c r="R3" s="61" t="s">
        <v>532</v>
      </c>
      <c r="S3" s="62" t="s">
        <v>533</v>
      </c>
      <c r="T3" s="57" t="s">
        <v>9</v>
      </c>
      <c r="U3" s="60" t="s">
        <v>588</v>
      </c>
      <c r="V3" s="60" t="s">
        <v>589</v>
      </c>
      <c r="W3" s="57" t="s">
        <v>395</v>
      </c>
      <c r="X3" s="62" t="s">
        <v>534</v>
      </c>
      <c r="Y3" s="58" t="s">
        <v>9</v>
      </c>
      <c r="Z3" s="60" t="s">
        <v>588</v>
      </c>
      <c r="AA3" s="60" t="s">
        <v>590</v>
      </c>
      <c r="AB3" s="61" t="s">
        <v>395</v>
      </c>
      <c r="AC3" s="62" t="s">
        <v>534</v>
      </c>
      <c r="AD3" s="57" t="s">
        <v>9</v>
      </c>
      <c r="AE3" s="57" t="s">
        <v>539</v>
      </c>
      <c r="AF3" s="57" t="s">
        <v>540</v>
      </c>
      <c r="AG3" s="57" t="s">
        <v>542</v>
      </c>
      <c r="AH3" s="62" t="s">
        <v>534</v>
      </c>
      <c r="AI3" s="58" t="s">
        <v>9</v>
      </c>
      <c r="AJ3" s="61" t="s">
        <v>543</v>
      </c>
      <c r="AK3" s="61" t="s">
        <v>395</v>
      </c>
      <c r="AL3" s="62" t="s">
        <v>534</v>
      </c>
      <c r="AM3" s="58" t="s">
        <v>9</v>
      </c>
      <c r="AN3" s="61" t="s">
        <v>543</v>
      </c>
      <c r="AO3" s="61" t="s">
        <v>395</v>
      </c>
      <c r="AP3" s="62" t="s">
        <v>534</v>
      </c>
      <c r="AQ3" s="57" t="s">
        <v>9</v>
      </c>
      <c r="AR3" s="61" t="s">
        <v>543</v>
      </c>
      <c r="AS3" s="57" t="s">
        <v>395</v>
      </c>
      <c r="AT3" s="62" t="s">
        <v>534</v>
      </c>
      <c r="AU3" s="58" t="s">
        <v>9</v>
      </c>
      <c r="AV3" s="61" t="s">
        <v>543</v>
      </c>
      <c r="AW3" s="61" t="s">
        <v>395</v>
      </c>
      <c r="AX3" s="62" t="s">
        <v>534</v>
      </c>
    </row>
    <row r="4" spans="1:16380" x14ac:dyDescent="0.35">
      <c r="A4" s="1">
        <v>1</v>
      </c>
      <c r="B4" s="91" t="str">
        <f>IF(OR(AND(C4="Stand-alone",D4="Fail"),E4="Fail"),"Fail", "Pass")</f>
        <v>Fail</v>
      </c>
      <c r="C4" s="91">
        <f>Survey!I4</f>
        <v>0</v>
      </c>
      <c r="D4" s="91" t="str">
        <f t="shared" ref="D4:D35" si="0">IF(COUNTIF(J4:AX4,"Fail"),"Fail","Pass")</f>
        <v>Fail</v>
      </c>
      <c r="E4" s="91" t="str">
        <f>IF(COUNTIF(J4:T4:Q4,"Fail"),"Fail","Pass")</f>
        <v>Fail</v>
      </c>
      <c r="G4" s="100" t="str">
        <f>IF(AND(H4=5,I4=134),"Pass","Fail")</f>
        <v>Pass</v>
      </c>
      <c r="H4" s="101">
        <f>COUNTBLANK(Survey!$A$3:$EI$3)</f>
        <v>5</v>
      </c>
      <c r="I4" s="102">
        <f>COUNTA(Survey!$A$3:$EI$3)</f>
        <v>134</v>
      </c>
      <c r="J4" s="100" t="str">
        <f>IF(K4=0,"Pass","Fail")</f>
        <v>Fail</v>
      </c>
      <c r="K4" s="103">
        <f>COUNTBLANK(Survey!B4)+COUNTBLANK(Survey!D4:F4)+COUNTBLANK(Survey!H4:J4)+COUNTBLANK(Survey!L4:O4)+COUNTBLANK(Survey!Q4)+COUNTBLANK(Survey!T4:V4)+COUNTBLANK(Survey!Y4:Z4)</f>
        <v>17</v>
      </c>
      <c r="L4" s="100" t="str">
        <f>IF(OR(AND(M4="Yes", N4=20),AND(M4="No", N4=0)),"Pass","Fail")</f>
        <v>Fail</v>
      </c>
      <c r="M4" s="104">
        <f>Survey!F4</f>
        <v>0</v>
      </c>
      <c r="N4" s="105">
        <f>LEN(Survey!G4)</f>
        <v>0</v>
      </c>
      <c r="O4" s="100" t="str">
        <f>IF(P4&gt;=1000000, "Pass", "Fail")</f>
        <v>Fail</v>
      </c>
      <c r="P4" s="106">
        <f>(Survey!$AE4)</f>
        <v>0</v>
      </c>
      <c r="Q4" s="100" t="str">
        <f>IF(OR(MIN(R4:S4)&lt;-1,S4&gt;R4,ISBLANK(Survey!AK4),ISBLANK(Survey!AL4)),"Fail",IF(MAX(R4:S4)&gt;1, "Warning","Pass"))</f>
        <v>Fail</v>
      </c>
      <c r="R4" s="107">
        <f>Survey!AK4</f>
        <v>0</v>
      </c>
      <c r="S4" s="108">
        <f>Survey!AL4</f>
        <v>0</v>
      </c>
      <c r="T4" s="91" t="str">
        <f>IF(AND(W4&gt;=0.99,W4&lt;=1.01),"Pass","Fail")</f>
        <v>Fail</v>
      </c>
      <c r="U4" s="92">
        <f>ABS(Survey!$AE4)</f>
        <v>0</v>
      </c>
      <c r="V4" s="92">
        <f>SUM(SUMIF(Survey!AN4:AS4,{"&gt;0","&lt;0"})*{1,-1})-SUM(SUMIF(Survey!AU4:AZ4,{"&gt;0","&lt;0"})*{1,-1})</f>
        <v>0</v>
      </c>
      <c r="W4" s="109" t="str">
        <f>IF(V4=0,"No holdings",U4/V4)</f>
        <v>No holdings</v>
      </c>
      <c r="X4" s="91">
        <f>U4-V4</f>
        <v>0</v>
      </c>
      <c r="Y4" s="100" t="str">
        <f>IF(AND(AB4&gt;=0.99,AB4&lt;=1.01),"Pass","Fail")</f>
        <v>Fail</v>
      </c>
      <c r="Z4" s="110">
        <f>ABS(Survey!$AE4)</f>
        <v>0</v>
      </c>
      <c r="AA4" s="110">
        <f>SUM(SUMIF(Survey!BB4:BM4,{"&gt;0","&lt;0"})*{1,-1})-SUM(SUMIF(Survey!BO4:BZ4,{"&gt;0","&lt;0"})*{1,-1})</f>
        <v>0</v>
      </c>
      <c r="AB4" s="111" t="str">
        <f>IF(AA4=0,"No holdings",Z4/AA4)</f>
        <v>No holdings</v>
      </c>
      <c r="AC4" s="112">
        <f>Z4-AA4</f>
        <v>0</v>
      </c>
      <c r="AD4" s="91" t="str">
        <f>IF(AG4&lt;=1,"Pass","Fail")</f>
        <v>Pass</v>
      </c>
      <c r="AE4" s="92">
        <f>ABS(Survey!BL4) + ABS(Survey!BY4)</f>
        <v>0</v>
      </c>
      <c r="AF4" s="92">
        <f>SUM(SUMIF(Survey!CC4:CH4,{"&gt;0","&lt;0"})*{1,-1})+SUM(SUMIF(Survey!CJ4:CO4,{"&gt;0","&lt;0"})*{1,-1})</f>
        <v>0</v>
      </c>
      <c r="AG4" s="91">
        <f>IFERROR(IF(AND(AF4=0,AE4&gt;0),"No Gross Notional",AE4/AF4),0)</f>
        <v>0</v>
      </c>
      <c r="AH4" s="91">
        <f>IF(AE4-AF4 &lt; 0, 0, AE4-AF4)</f>
        <v>0</v>
      </c>
      <c r="AI4" s="100" t="str">
        <f>IF(OR(AND(AJ4&gt;=0.99,AJ4&lt;=1.01),AND(AJ4&gt;=99,AJ4&lt;=101)),"Pass","Fail")</f>
        <v>Fail</v>
      </c>
      <c r="AJ4" s="110">
        <f>SUM(SUMIF(Survey!CZ4:DA4,{"&gt;0","&lt;0"})*{1,-1})</f>
        <v>0</v>
      </c>
      <c r="AK4" s="113">
        <f>IF(AJ4=0,0,100/AJ4)</f>
        <v>0</v>
      </c>
      <c r="AL4" s="112">
        <f>100-AJ4</f>
        <v>100</v>
      </c>
      <c r="AM4" s="100" t="str">
        <f>IF(OR(AND(AN4&gt;=0.99,AN4&lt;=1.01),AND(AN4&gt;=99,AN4&lt;=101)),"Pass","Fail")</f>
        <v>Fail</v>
      </c>
      <c r="AN4" s="110">
        <f>SUM(SUMIF(Survey!DC4:DL4,{"&gt;0","&lt;0"})*{1,-1})</f>
        <v>0</v>
      </c>
      <c r="AO4" s="113">
        <f>IF(AN4=0,0,100/AN4)</f>
        <v>0</v>
      </c>
      <c r="AP4" s="112">
        <f>100-AN4</f>
        <v>100</v>
      </c>
      <c r="AQ4" s="91" t="str">
        <f>IF(OR(AND(AR4&gt;=0.99,AR4&lt;=1.01),AND(AR4&gt;=99,AR4&lt;=101)),"Pass","Fail")</f>
        <v>Fail</v>
      </c>
      <c r="AR4" s="92">
        <f>SUM(SUMIF(Survey!DO4:DU4,{"&gt;0","&lt;0"})*{1,-1})</f>
        <v>0</v>
      </c>
      <c r="AS4" s="91">
        <f>IF(AR4=0,0,100/AR4)</f>
        <v>0</v>
      </c>
      <c r="AT4" s="91">
        <f>100-AR4</f>
        <v>100</v>
      </c>
      <c r="AU4" s="100" t="str">
        <f>IF(OR(AND(AV4&gt;=0.99,AV4&lt;=1.01),AND(AV4&gt;=99,AV4&lt;=101)),"Pass","Fail")</f>
        <v>Fail</v>
      </c>
      <c r="AV4" s="110">
        <f>SUM(SUMIF(Survey!DW4:EC4,{"&gt;0","&lt;0"})*{1,-1})</f>
        <v>0</v>
      </c>
      <c r="AW4" s="113">
        <f>IF(AV4=0,0,100/AV4)</f>
        <v>0</v>
      </c>
      <c r="AX4" s="112">
        <f>100-AV4</f>
        <v>100</v>
      </c>
    </row>
    <row r="5" spans="1:16380" x14ac:dyDescent="0.35">
      <c r="A5" s="1">
        <v>2</v>
      </c>
      <c r="B5" s="91" t="str">
        <f t="shared" ref="B5:B68" si="1">IF(OR(AND(C5="Stand-alone",D5="Fail"),E5="Fail"),"Fail", "Pass")</f>
        <v>Fail</v>
      </c>
      <c r="C5" s="91">
        <f>Survey!I5</f>
        <v>0</v>
      </c>
      <c r="D5" s="91" t="str">
        <f t="shared" si="0"/>
        <v>Fail</v>
      </c>
      <c r="E5" s="91" t="str">
        <f>IF(COUNTIF(J5:T5:Q5,"Fail"),"Fail","Pass")</f>
        <v>Fail</v>
      </c>
      <c r="G5" s="100" t="str">
        <f t="shared" ref="G5:G68" si="2">IF(AND(H5=5,I5=134),"Pass","Fail")</f>
        <v>Pass</v>
      </c>
      <c r="H5" s="101">
        <f>COUNTBLANK(Survey!$A$3:$EI$3)</f>
        <v>5</v>
      </c>
      <c r="I5" s="102">
        <f>COUNTA(Survey!$A$3:$EI$3)</f>
        <v>134</v>
      </c>
      <c r="J5" s="100" t="str">
        <f t="shared" ref="J5:J68" si="3">IF(K5=0,"Pass","Fail")</f>
        <v>Fail</v>
      </c>
      <c r="K5" s="103">
        <f>COUNTBLANK(Survey!B5)+COUNTBLANK(Survey!D5:F5)+COUNTBLANK(Survey!H5:J5)+COUNTBLANK(Survey!L5:O5)+COUNTBLANK(Survey!Q5)+COUNTBLANK(Survey!T5:V5)+COUNTBLANK(Survey!Y5:Z5)</f>
        <v>17</v>
      </c>
      <c r="L5" s="100" t="str">
        <f t="shared" ref="L5:L68" si="4">IF(OR(AND(M5="Yes", N5=20),AND(M5="No", N5=0)),"Pass","Fail")</f>
        <v>Fail</v>
      </c>
      <c r="M5" s="104">
        <f>Survey!F5</f>
        <v>0</v>
      </c>
      <c r="N5" s="105">
        <f>LEN(Survey!G5)</f>
        <v>0</v>
      </c>
      <c r="O5" s="100" t="str">
        <f t="shared" ref="O5:O68" si="5">IF(P5&gt;=1000000, "Pass", "Fail")</f>
        <v>Fail</v>
      </c>
      <c r="P5" s="106">
        <f>(Survey!$AE5)</f>
        <v>0</v>
      </c>
      <c r="Q5" s="100" t="str">
        <f>IF(OR(MIN(R5:S5)&lt;-1,S5&gt;R5,ISBLANK(Survey!AK5),ISBLANK(Survey!AL5)),"Fail",IF(MAX(R5:S5)&gt;1, "Warning","Pass"))</f>
        <v>Fail</v>
      </c>
      <c r="R5" s="107">
        <f>Survey!AK5</f>
        <v>0</v>
      </c>
      <c r="S5" s="108">
        <f>Survey!AL5</f>
        <v>0</v>
      </c>
      <c r="T5" s="91" t="str">
        <f t="shared" ref="T5:T68" si="6">IF(AND(W5&gt;=0.99,W5&lt;=1.01),"Pass","Fail")</f>
        <v>Fail</v>
      </c>
      <c r="U5" s="92">
        <f>ABS(Survey!$AE5)</f>
        <v>0</v>
      </c>
      <c r="V5" s="92">
        <f>SUM(SUMIF(Survey!AN5:AS5,{"&gt;0","&lt;0"})*{1,-1})-SUM(SUMIF(Survey!AU5:AZ5,{"&gt;0","&lt;0"})*{1,-1})</f>
        <v>0</v>
      </c>
      <c r="W5" s="109" t="str">
        <f t="shared" ref="W5:W68" si="7">IF(V5=0,"No holdings",U5/V5)</f>
        <v>No holdings</v>
      </c>
      <c r="X5" s="91">
        <f t="shared" ref="X5:X68" si="8">U5-V5</f>
        <v>0</v>
      </c>
      <c r="Y5" s="100" t="str">
        <f t="shared" ref="Y5:Y68" si="9">IF(AND(AB5&gt;=0.99,AB5&lt;=1.01),"Pass","Fail")</f>
        <v>Fail</v>
      </c>
      <c r="Z5" s="110">
        <f>ABS(Survey!$AE5)</f>
        <v>0</v>
      </c>
      <c r="AA5" s="110">
        <f>SUM(SUMIF(Survey!BB5:BM5,{"&gt;0","&lt;0"})*{1,-1})-SUM(SUMIF(Survey!BO5:BZ5,{"&gt;0","&lt;0"})*{1,-1})</f>
        <v>0</v>
      </c>
      <c r="AB5" s="111" t="str">
        <f t="shared" ref="AB5:AB68" si="10">IF(AA5=0,"No holdings",Z5/AA5)</f>
        <v>No holdings</v>
      </c>
      <c r="AC5" s="112">
        <f t="shared" ref="AC5:AC68" si="11">Z5-AA5</f>
        <v>0</v>
      </c>
      <c r="AD5" s="91" t="str">
        <f t="shared" ref="AD5:AD68" si="12">IF(AG5&lt;=1,"Pass","Fail")</f>
        <v>Pass</v>
      </c>
      <c r="AE5" s="92">
        <f>ABS(Survey!BL5) + ABS(Survey!BY5)</f>
        <v>0</v>
      </c>
      <c r="AF5" s="92">
        <f>SUM(SUMIF(Survey!CC5:CH5,{"&gt;0","&lt;0"})*{1,-1})+SUM(SUMIF(Survey!CJ5:CO5,{"&gt;0","&lt;0"})*{1,-1})</f>
        <v>0</v>
      </c>
      <c r="AG5" s="91">
        <f t="shared" ref="AG5:AG68" si="13">IFERROR(IF(AND(AF5=0,AE5&gt;0),"No Gross Notional",AE5/AF5),0)</f>
        <v>0</v>
      </c>
      <c r="AH5" s="91">
        <f t="shared" ref="AH5:AH68" si="14">IF(AE5-AF5 &lt; 0, 0, AE5-AF5)</f>
        <v>0</v>
      </c>
      <c r="AI5" s="100" t="str">
        <f t="shared" ref="AI5:AI68" si="15">IF(OR(AND(AJ5&gt;=0.99,AJ5&lt;=1.01),AND(AJ5&gt;=99,AJ5&lt;=101)),"Pass","Fail")</f>
        <v>Fail</v>
      </c>
      <c r="AJ5" s="110">
        <f>SUM(SUMIF(Survey!CZ5:DA5,{"&gt;0","&lt;0"})*{1,-1})</f>
        <v>0</v>
      </c>
      <c r="AK5" s="113">
        <f t="shared" ref="AK5:AK68" si="16">IF(AJ5=0,0,100/AJ5)</f>
        <v>0</v>
      </c>
      <c r="AL5" s="112">
        <f t="shared" ref="AL5:AL68" si="17">100-AJ5</f>
        <v>100</v>
      </c>
      <c r="AM5" s="100" t="str">
        <f t="shared" ref="AM5:AM68" si="18">IF(OR(AND(AN5&gt;=0.99,AN5&lt;=1.01),AND(AN5&gt;=99,AN5&lt;=101)),"Pass","Fail")</f>
        <v>Fail</v>
      </c>
      <c r="AN5" s="110">
        <f>SUM(SUMIF(Survey!DC5:DL5,{"&gt;0","&lt;0"})*{1,-1})</f>
        <v>0</v>
      </c>
      <c r="AO5" s="113">
        <f t="shared" ref="AO5:AO68" si="19">IF(AN5=0,0,100/AN5)</f>
        <v>0</v>
      </c>
      <c r="AP5" s="112">
        <f t="shared" ref="AP5:AP68" si="20">100-AN5</f>
        <v>100</v>
      </c>
      <c r="AQ5" s="91" t="str">
        <f t="shared" ref="AQ5:AQ68" si="21">IF(OR(AND(AR5&gt;=0.99,AR5&lt;=1.01),AND(AR5&gt;=99,AR5&lt;=101)),"Pass","Fail")</f>
        <v>Fail</v>
      </c>
      <c r="AR5" s="92">
        <f>SUM(SUMIF(Survey!DO5:DU5,{"&gt;0","&lt;0"})*{1,-1})</f>
        <v>0</v>
      </c>
      <c r="AS5" s="91">
        <f t="shared" ref="AS5:AS68" si="22">IF(AR5=0,0,100/AR5)</f>
        <v>0</v>
      </c>
      <c r="AT5" s="91">
        <f t="shared" ref="AT5:AT68" si="23">100-AR5</f>
        <v>100</v>
      </c>
      <c r="AU5" s="100" t="str">
        <f t="shared" ref="AU5:AU68" si="24">IF(OR(AND(AV5&gt;=0.99,AV5&lt;=1.01),AND(AV5&gt;=99,AV5&lt;=101)),"Pass","Fail")</f>
        <v>Fail</v>
      </c>
      <c r="AV5" s="110">
        <f>SUM(SUMIF(Survey!DW5:EC5,{"&gt;0","&lt;0"})*{1,-1})</f>
        <v>0</v>
      </c>
      <c r="AW5" s="113">
        <f t="shared" ref="AW5:AW68" si="25">IF(AV5=0,0,100/AV5)</f>
        <v>0</v>
      </c>
      <c r="AX5" s="112">
        <f t="shared" ref="AX5:AX68" si="26">100-AV5</f>
        <v>100</v>
      </c>
    </row>
    <row r="6" spans="1:16380" x14ac:dyDescent="0.35">
      <c r="A6" s="1">
        <v>3</v>
      </c>
      <c r="B6" s="91" t="str">
        <f t="shared" si="1"/>
        <v>Fail</v>
      </c>
      <c r="C6" s="91">
        <f>Survey!I6</f>
        <v>0</v>
      </c>
      <c r="D6" s="91" t="str">
        <f t="shared" si="0"/>
        <v>Fail</v>
      </c>
      <c r="E6" s="91" t="str">
        <f>IF(COUNTIF(J6:T6:Q6,"Fail"),"Fail","Pass")</f>
        <v>Fail</v>
      </c>
      <c r="G6" s="100" t="str">
        <f t="shared" si="2"/>
        <v>Pass</v>
      </c>
      <c r="H6" s="101">
        <f>COUNTBLANK(Survey!$A$3:$EI$3)</f>
        <v>5</v>
      </c>
      <c r="I6" s="102">
        <f>COUNTA(Survey!$A$3:$EI$3)</f>
        <v>134</v>
      </c>
      <c r="J6" s="100" t="str">
        <f t="shared" si="3"/>
        <v>Fail</v>
      </c>
      <c r="K6" s="103">
        <f>COUNTBLANK(Survey!B6)+COUNTBLANK(Survey!D6:F6)+COUNTBLANK(Survey!H6:J6)+COUNTBLANK(Survey!L6:O6)+COUNTBLANK(Survey!Q6)+COUNTBLANK(Survey!T6:V6)+COUNTBLANK(Survey!Y6:Z6)</f>
        <v>17</v>
      </c>
      <c r="L6" s="100" t="str">
        <f t="shared" si="4"/>
        <v>Fail</v>
      </c>
      <c r="M6" s="104">
        <f>Survey!F6</f>
        <v>0</v>
      </c>
      <c r="N6" s="105">
        <f>LEN(Survey!G6)</f>
        <v>0</v>
      </c>
      <c r="O6" s="100" t="str">
        <f t="shared" si="5"/>
        <v>Fail</v>
      </c>
      <c r="P6" s="106">
        <f>(Survey!$AE6)</f>
        <v>0</v>
      </c>
      <c r="Q6" s="100" t="str">
        <f>IF(OR(MIN(R6:S6)&lt;-1,S6&gt;R6,ISBLANK(Survey!AK6),ISBLANK(Survey!AL6)),"Fail",IF(MAX(R6:S6)&gt;1, "Warning","Pass"))</f>
        <v>Fail</v>
      </c>
      <c r="R6" s="107">
        <f>Survey!AK6</f>
        <v>0</v>
      </c>
      <c r="S6" s="108">
        <f>Survey!AL6</f>
        <v>0</v>
      </c>
      <c r="T6" s="91" t="str">
        <f t="shared" si="6"/>
        <v>Fail</v>
      </c>
      <c r="U6" s="92">
        <f>ABS(Survey!$AE6)</f>
        <v>0</v>
      </c>
      <c r="V6" s="92">
        <f>SUM(SUMIF(Survey!AN6:AS6,{"&gt;0","&lt;0"})*{1,-1})-SUM(SUMIF(Survey!AU6:AZ6,{"&gt;0","&lt;0"})*{1,-1})</f>
        <v>0</v>
      </c>
      <c r="W6" s="109" t="str">
        <f t="shared" si="7"/>
        <v>No holdings</v>
      </c>
      <c r="X6" s="91">
        <f t="shared" si="8"/>
        <v>0</v>
      </c>
      <c r="Y6" s="100" t="str">
        <f t="shared" si="9"/>
        <v>Fail</v>
      </c>
      <c r="Z6" s="110">
        <f>ABS(Survey!$AE6)</f>
        <v>0</v>
      </c>
      <c r="AA6" s="110">
        <f>SUM(SUMIF(Survey!BB6:BM6,{"&gt;0","&lt;0"})*{1,-1})-SUM(SUMIF(Survey!BO6:BZ6,{"&gt;0","&lt;0"})*{1,-1})</f>
        <v>0</v>
      </c>
      <c r="AB6" s="111" t="str">
        <f t="shared" si="10"/>
        <v>No holdings</v>
      </c>
      <c r="AC6" s="112">
        <f t="shared" si="11"/>
        <v>0</v>
      </c>
      <c r="AD6" s="91" t="str">
        <f t="shared" si="12"/>
        <v>Pass</v>
      </c>
      <c r="AE6" s="92">
        <f>ABS(Survey!BL6) + ABS(Survey!BY6)</f>
        <v>0</v>
      </c>
      <c r="AF6" s="92">
        <f>SUM(SUMIF(Survey!CC6:CH6,{"&gt;0","&lt;0"})*{1,-1})+SUM(SUMIF(Survey!CJ6:CO6,{"&gt;0","&lt;0"})*{1,-1})</f>
        <v>0</v>
      </c>
      <c r="AG6" s="91">
        <f t="shared" si="13"/>
        <v>0</v>
      </c>
      <c r="AH6" s="91">
        <f t="shared" si="14"/>
        <v>0</v>
      </c>
      <c r="AI6" s="100" t="str">
        <f t="shared" si="15"/>
        <v>Fail</v>
      </c>
      <c r="AJ6" s="110">
        <f>SUM(SUMIF(Survey!CZ6:DA6,{"&gt;0","&lt;0"})*{1,-1})</f>
        <v>0</v>
      </c>
      <c r="AK6" s="113">
        <f t="shared" si="16"/>
        <v>0</v>
      </c>
      <c r="AL6" s="112">
        <f t="shared" si="17"/>
        <v>100</v>
      </c>
      <c r="AM6" s="100" t="str">
        <f t="shared" si="18"/>
        <v>Fail</v>
      </c>
      <c r="AN6" s="110">
        <f>SUM(SUMIF(Survey!DC6:DL6,{"&gt;0","&lt;0"})*{1,-1})</f>
        <v>0</v>
      </c>
      <c r="AO6" s="113">
        <f t="shared" si="19"/>
        <v>0</v>
      </c>
      <c r="AP6" s="112">
        <f t="shared" si="20"/>
        <v>100</v>
      </c>
      <c r="AQ6" s="91" t="str">
        <f t="shared" si="21"/>
        <v>Fail</v>
      </c>
      <c r="AR6" s="92">
        <f>SUM(SUMIF(Survey!DO6:DU6,{"&gt;0","&lt;0"})*{1,-1})</f>
        <v>0</v>
      </c>
      <c r="AS6" s="91">
        <f t="shared" si="22"/>
        <v>0</v>
      </c>
      <c r="AT6" s="91">
        <f t="shared" si="23"/>
        <v>100</v>
      </c>
      <c r="AU6" s="100" t="str">
        <f t="shared" si="24"/>
        <v>Fail</v>
      </c>
      <c r="AV6" s="110">
        <f>SUM(SUMIF(Survey!DW6:EC6,{"&gt;0","&lt;0"})*{1,-1})</f>
        <v>0</v>
      </c>
      <c r="AW6" s="113">
        <f t="shared" si="25"/>
        <v>0</v>
      </c>
      <c r="AX6" s="112">
        <f t="shared" si="26"/>
        <v>100</v>
      </c>
    </row>
    <row r="7" spans="1:16380" x14ac:dyDescent="0.35">
      <c r="A7" s="1">
        <v>4</v>
      </c>
      <c r="B7" s="91" t="str">
        <f t="shared" si="1"/>
        <v>Fail</v>
      </c>
      <c r="C7" s="91">
        <f>Survey!I7</f>
        <v>0</v>
      </c>
      <c r="D7" s="91" t="str">
        <f t="shared" si="0"/>
        <v>Fail</v>
      </c>
      <c r="E7" s="91" t="str">
        <f>IF(COUNTIF(J7:T7:Q7,"Fail"),"Fail","Pass")</f>
        <v>Fail</v>
      </c>
      <c r="G7" s="100" t="str">
        <f t="shared" si="2"/>
        <v>Pass</v>
      </c>
      <c r="H7" s="101">
        <f>COUNTBLANK(Survey!$A$3:$EI$3)</f>
        <v>5</v>
      </c>
      <c r="I7" s="102">
        <f>COUNTA(Survey!$A$3:$EI$3)</f>
        <v>134</v>
      </c>
      <c r="J7" s="100" t="str">
        <f t="shared" si="3"/>
        <v>Fail</v>
      </c>
      <c r="K7" s="103">
        <f>COUNTBLANK(Survey!B7)+COUNTBLANK(Survey!D7:F7)+COUNTBLANK(Survey!H7:J7)+COUNTBLANK(Survey!L7:O7)+COUNTBLANK(Survey!Q7)+COUNTBLANK(Survey!T7:V7)+COUNTBLANK(Survey!Y7:Z7)</f>
        <v>17</v>
      </c>
      <c r="L7" s="100" t="str">
        <f t="shared" si="4"/>
        <v>Fail</v>
      </c>
      <c r="M7" s="104">
        <f>Survey!F7</f>
        <v>0</v>
      </c>
      <c r="N7" s="105">
        <f>LEN(Survey!G7)</f>
        <v>0</v>
      </c>
      <c r="O7" s="100" t="str">
        <f t="shared" si="5"/>
        <v>Fail</v>
      </c>
      <c r="P7" s="106">
        <f>(Survey!$AE7)</f>
        <v>0</v>
      </c>
      <c r="Q7" s="100" t="str">
        <f>IF(OR(MIN(R7:S7)&lt;-1,S7&gt;R7,ISBLANK(Survey!AK7),ISBLANK(Survey!AL7)),"Fail",IF(MAX(R7:S7)&gt;1, "Warning","Pass"))</f>
        <v>Fail</v>
      </c>
      <c r="R7" s="107">
        <f>Survey!AK7</f>
        <v>0</v>
      </c>
      <c r="S7" s="108">
        <f>Survey!AL7</f>
        <v>0</v>
      </c>
      <c r="T7" s="91" t="str">
        <f t="shared" si="6"/>
        <v>Fail</v>
      </c>
      <c r="U7" s="92">
        <f>ABS(Survey!$AE7)</f>
        <v>0</v>
      </c>
      <c r="V7" s="92">
        <f>SUM(SUMIF(Survey!AN7:AS7,{"&gt;0","&lt;0"})*{1,-1})-SUM(SUMIF(Survey!AU7:AZ7,{"&gt;0","&lt;0"})*{1,-1})</f>
        <v>0</v>
      </c>
      <c r="W7" s="109" t="str">
        <f t="shared" si="7"/>
        <v>No holdings</v>
      </c>
      <c r="X7" s="91">
        <f t="shared" si="8"/>
        <v>0</v>
      </c>
      <c r="Y7" s="100" t="str">
        <f t="shared" si="9"/>
        <v>Fail</v>
      </c>
      <c r="Z7" s="110">
        <f>ABS(Survey!$AE7)</f>
        <v>0</v>
      </c>
      <c r="AA7" s="110">
        <f>SUM(SUMIF(Survey!BB7:BM7,{"&gt;0","&lt;0"})*{1,-1})-SUM(SUMIF(Survey!BO7:BZ7,{"&gt;0","&lt;0"})*{1,-1})</f>
        <v>0</v>
      </c>
      <c r="AB7" s="111" t="str">
        <f t="shared" si="10"/>
        <v>No holdings</v>
      </c>
      <c r="AC7" s="112">
        <f t="shared" si="11"/>
        <v>0</v>
      </c>
      <c r="AD7" s="91" t="str">
        <f t="shared" si="12"/>
        <v>Pass</v>
      </c>
      <c r="AE7" s="92">
        <f>ABS(Survey!BL7) + ABS(Survey!BY7)</f>
        <v>0</v>
      </c>
      <c r="AF7" s="92">
        <f>SUM(SUMIF(Survey!CC7:CH7,{"&gt;0","&lt;0"})*{1,-1})+SUM(SUMIF(Survey!CJ7:CO7,{"&gt;0","&lt;0"})*{1,-1})</f>
        <v>0</v>
      </c>
      <c r="AG7" s="91">
        <f t="shared" si="13"/>
        <v>0</v>
      </c>
      <c r="AH7" s="91">
        <f t="shared" si="14"/>
        <v>0</v>
      </c>
      <c r="AI7" s="100" t="str">
        <f t="shared" si="15"/>
        <v>Fail</v>
      </c>
      <c r="AJ7" s="110">
        <f>SUM(SUMIF(Survey!CZ7:DA7,{"&gt;0","&lt;0"})*{1,-1})</f>
        <v>0</v>
      </c>
      <c r="AK7" s="113">
        <f t="shared" si="16"/>
        <v>0</v>
      </c>
      <c r="AL7" s="112">
        <f t="shared" si="17"/>
        <v>100</v>
      </c>
      <c r="AM7" s="100" t="str">
        <f t="shared" si="18"/>
        <v>Fail</v>
      </c>
      <c r="AN7" s="110">
        <f>SUM(SUMIF(Survey!DC7:DL7,{"&gt;0","&lt;0"})*{1,-1})</f>
        <v>0</v>
      </c>
      <c r="AO7" s="113">
        <f t="shared" si="19"/>
        <v>0</v>
      </c>
      <c r="AP7" s="112">
        <f t="shared" si="20"/>
        <v>100</v>
      </c>
      <c r="AQ7" s="91" t="str">
        <f t="shared" si="21"/>
        <v>Fail</v>
      </c>
      <c r="AR7" s="92">
        <f>SUM(SUMIF(Survey!DO7:DU7,{"&gt;0","&lt;0"})*{1,-1})</f>
        <v>0</v>
      </c>
      <c r="AS7" s="91">
        <f t="shared" si="22"/>
        <v>0</v>
      </c>
      <c r="AT7" s="91">
        <f t="shared" si="23"/>
        <v>100</v>
      </c>
      <c r="AU7" s="100" t="str">
        <f t="shared" si="24"/>
        <v>Fail</v>
      </c>
      <c r="AV7" s="110">
        <f>SUM(SUMIF(Survey!DW7:EC7,{"&gt;0","&lt;0"})*{1,-1})</f>
        <v>0</v>
      </c>
      <c r="AW7" s="113">
        <f t="shared" si="25"/>
        <v>0</v>
      </c>
      <c r="AX7" s="112">
        <f t="shared" si="26"/>
        <v>100</v>
      </c>
    </row>
    <row r="8" spans="1:16380" x14ac:dyDescent="0.35">
      <c r="A8" s="1">
        <v>5</v>
      </c>
      <c r="B8" s="91" t="str">
        <f t="shared" si="1"/>
        <v>Fail</v>
      </c>
      <c r="C8" s="91">
        <f>Survey!I8</f>
        <v>0</v>
      </c>
      <c r="D8" s="91" t="str">
        <f t="shared" si="0"/>
        <v>Fail</v>
      </c>
      <c r="E8" s="91" t="str">
        <f>IF(COUNTIF(J8:T8:Q8,"Fail"),"Fail","Pass")</f>
        <v>Fail</v>
      </c>
      <c r="G8" s="100" t="str">
        <f t="shared" si="2"/>
        <v>Pass</v>
      </c>
      <c r="H8" s="101">
        <f>COUNTBLANK(Survey!$A$3:$EI$3)</f>
        <v>5</v>
      </c>
      <c r="I8" s="102">
        <f>COUNTA(Survey!$A$3:$EI$3)</f>
        <v>134</v>
      </c>
      <c r="J8" s="100" t="str">
        <f t="shared" si="3"/>
        <v>Fail</v>
      </c>
      <c r="K8" s="103">
        <f>COUNTBLANK(Survey!B8)+COUNTBLANK(Survey!D8:F8)+COUNTBLANK(Survey!H8:J8)+COUNTBLANK(Survey!L8:O8)+COUNTBLANK(Survey!Q8)+COUNTBLANK(Survey!T8:V8)+COUNTBLANK(Survey!Y8:Z8)</f>
        <v>17</v>
      </c>
      <c r="L8" s="100" t="str">
        <f t="shared" si="4"/>
        <v>Fail</v>
      </c>
      <c r="M8" s="104">
        <f>Survey!F8</f>
        <v>0</v>
      </c>
      <c r="N8" s="105">
        <f>LEN(Survey!G8)</f>
        <v>0</v>
      </c>
      <c r="O8" s="100" t="str">
        <f t="shared" si="5"/>
        <v>Fail</v>
      </c>
      <c r="P8" s="106">
        <f>(Survey!$AE8)</f>
        <v>0</v>
      </c>
      <c r="Q8" s="100" t="str">
        <f>IF(OR(MIN(R8:S8)&lt;-1,S8&gt;R8,ISBLANK(Survey!AK8),ISBLANK(Survey!AL8)),"Fail",IF(MAX(R8:S8)&gt;1, "Warning","Pass"))</f>
        <v>Fail</v>
      </c>
      <c r="R8" s="107">
        <f>Survey!AK8</f>
        <v>0</v>
      </c>
      <c r="S8" s="108">
        <f>Survey!AL8</f>
        <v>0</v>
      </c>
      <c r="T8" s="91" t="str">
        <f t="shared" si="6"/>
        <v>Fail</v>
      </c>
      <c r="U8" s="92">
        <f>ABS(Survey!$AE8)</f>
        <v>0</v>
      </c>
      <c r="V8" s="92">
        <f>SUM(SUMIF(Survey!AN8:AS8,{"&gt;0","&lt;0"})*{1,-1})-SUM(SUMIF(Survey!AU8:AZ8,{"&gt;0","&lt;0"})*{1,-1})</f>
        <v>0</v>
      </c>
      <c r="W8" s="109" t="str">
        <f t="shared" si="7"/>
        <v>No holdings</v>
      </c>
      <c r="X8" s="91">
        <f t="shared" si="8"/>
        <v>0</v>
      </c>
      <c r="Y8" s="100" t="str">
        <f t="shared" si="9"/>
        <v>Fail</v>
      </c>
      <c r="Z8" s="110">
        <f>ABS(Survey!$AE8)</f>
        <v>0</v>
      </c>
      <c r="AA8" s="110">
        <f>SUM(SUMIF(Survey!BB8:BM8,{"&gt;0","&lt;0"})*{1,-1})-SUM(SUMIF(Survey!BO8:BZ8,{"&gt;0","&lt;0"})*{1,-1})</f>
        <v>0</v>
      </c>
      <c r="AB8" s="111" t="str">
        <f t="shared" si="10"/>
        <v>No holdings</v>
      </c>
      <c r="AC8" s="112">
        <f t="shared" si="11"/>
        <v>0</v>
      </c>
      <c r="AD8" s="91" t="str">
        <f t="shared" si="12"/>
        <v>Pass</v>
      </c>
      <c r="AE8" s="92">
        <f>ABS(Survey!BL8) + ABS(Survey!BY8)</f>
        <v>0</v>
      </c>
      <c r="AF8" s="92">
        <f>SUM(SUMIF(Survey!CC8:CH8,{"&gt;0","&lt;0"})*{1,-1})+SUM(SUMIF(Survey!CJ8:CO8,{"&gt;0","&lt;0"})*{1,-1})</f>
        <v>0</v>
      </c>
      <c r="AG8" s="91">
        <f t="shared" si="13"/>
        <v>0</v>
      </c>
      <c r="AH8" s="91">
        <f t="shared" si="14"/>
        <v>0</v>
      </c>
      <c r="AI8" s="100" t="str">
        <f t="shared" si="15"/>
        <v>Fail</v>
      </c>
      <c r="AJ8" s="110">
        <f>SUM(SUMIF(Survey!CZ8:DA8,{"&gt;0","&lt;0"})*{1,-1})</f>
        <v>0</v>
      </c>
      <c r="AK8" s="113">
        <f t="shared" si="16"/>
        <v>0</v>
      </c>
      <c r="AL8" s="112">
        <f t="shared" si="17"/>
        <v>100</v>
      </c>
      <c r="AM8" s="100" t="str">
        <f t="shared" si="18"/>
        <v>Fail</v>
      </c>
      <c r="AN8" s="110">
        <f>SUM(SUMIF(Survey!DC8:DL8,{"&gt;0","&lt;0"})*{1,-1})</f>
        <v>0</v>
      </c>
      <c r="AO8" s="113">
        <f t="shared" si="19"/>
        <v>0</v>
      </c>
      <c r="AP8" s="112">
        <f t="shared" si="20"/>
        <v>100</v>
      </c>
      <c r="AQ8" s="91" t="str">
        <f t="shared" si="21"/>
        <v>Fail</v>
      </c>
      <c r="AR8" s="92">
        <f>SUM(SUMIF(Survey!DO8:DU8,{"&gt;0","&lt;0"})*{1,-1})</f>
        <v>0</v>
      </c>
      <c r="AS8" s="91">
        <f t="shared" si="22"/>
        <v>0</v>
      </c>
      <c r="AT8" s="91">
        <f t="shared" si="23"/>
        <v>100</v>
      </c>
      <c r="AU8" s="100" t="str">
        <f t="shared" si="24"/>
        <v>Fail</v>
      </c>
      <c r="AV8" s="110">
        <f>SUM(SUMIF(Survey!DW8:EC8,{"&gt;0","&lt;0"})*{1,-1})</f>
        <v>0</v>
      </c>
      <c r="AW8" s="113">
        <f t="shared" si="25"/>
        <v>0</v>
      </c>
      <c r="AX8" s="112">
        <f t="shared" si="26"/>
        <v>100</v>
      </c>
    </row>
    <row r="9" spans="1:16380" x14ac:dyDescent="0.35">
      <c r="A9" s="1">
        <v>6</v>
      </c>
      <c r="B9" s="91" t="str">
        <f t="shared" si="1"/>
        <v>Fail</v>
      </c>
      <c r="C9" s="91">
        <f>Survey!I9</f>
        <v>0</v>
      </c>
      <c r="D9" s="91" t="str">
        <f t="shared" si="0"/>
        <v>Fail</v>
      </c>
      <c r="E9" s="91" t="str">
        <f>IF(COUNTIF(J9:T9:Q9,"Fail"),"Fail","Pass")</f>
        <v>Fail</v>
      </c>
      <c r="G9" s="100" t="str">
        <f t="shared" si="2"/>
        <v>Pass</v>
      </c>
      <c r="H9" s="101">
        <f>COUNTBLANK(Survey!$A$3:$EI$3)</f>
        <v>5</v>
      </c>
      <c r="I9" s="102">
        <f>COUNTA(Survey!$A$3:$EI$3)</f>
        <v>134</v>
      </c>
      <c r="J9" s="100" t="str">
        <f t="shared" si="3"/>
        <v>Fail</v>
      </c>
      <c r="K9" s="103">
        <f>COUNTBLANK(Survey!B9)+COUNTBLANK(Survey!D9:F9)+COUNTBLANK(Survey!H9:J9)+COUNTBLANK(Survey!L9:O9)+COUNTBLANK(Survey!Q9)+COUNTBLANK(Survey!T9:V9)+COUNTBLANK(Survey!Y9:Z9)</f>
        <v>17</v>
      </c>
      <c r="L9" s="100" t="str">
        <f t="shared" si="4"/>
        <v>Fail</v>
      </c>
      <c r="M9" s="104">
        <f>Survey!F9</f>
        <v>0</v>
      </c>
      <c r="N9" s="105">
        <f>LEN(Survey!G9)</f>
        <v>0</v>
      </c>
      <c r="O9" s="100" t="str">
        <f t="shared" si="5"/>
        <v>Fail</v>
      </c>
      <c r="P9" s="106">
        <f>(Survey!$AE9)</f>
        <v>0</v>
      </c>
      <c r="Q9" s="100" t="str">
        <f>IF(OR(MIN(R9:S9)&lt;-1,S9&gt;R9,ISBLANK(Survey!AK9),ISBLANK(Survey!AL9)),"Fail",IF(MAX(R9:S9)&gt;1, "Warning","Pass"))</f>
        <v>Fail</v>
      </c>
      <c r="R9" s="107">
        <f>Survey!AK9</f>
        <v>0</v>
      </c>
      <c r="S9" s="108">
        <f>Survey!AL9</f>
        <v>0</v>
      </c>
      <c r="T9" s="91" t="str">
        <f t="shared" si="6"/>
        <v>Fail</v>
      </c>
      <c r="U9" s="92">
        <f>ABS(Survey!$AE9)</f>
        <v>0</v>
      </c>
      <c r="V9" s="92">
        <f>SUM(SUMIF(Survey!AN9:AS9,{"&gt;0","&lt;0"})*{1,-1})-SUM(SUMIF(Survey!AU9:AZ9,{"&gt;0","&lt;0"})*{1,-1})</f>
        <v>0</v>
      </c>
      <c r="W9" s="109" t="str">
        <f t="shared" si="7"/>
        <v>No holdings</v>
      </c>
      <c r="X9" s="91">
        <f t="shared" si="8"/>
        <v>0</v>
      </c>
      <c r="Y9" s="100" t="str">
        <f t="shared" si="9"/>
        <v>Fail</v>
      </c>
      <c r="Z9" s="110">
        <f>ABS(Survey!$AE9)</f>
        <v>0</v>
      </c>
      <c r="AA9" s="110">
        <f>SUM(SUMIF(Survey!BB9:BM9,{"&gt;0","&lt;0"})*{1,-1})-SUM(SUMIF(Survey!BO9:BZ9,{"&gt;0","&lt;0"})*{1,-1})</f>
        <v>0</v>
      </c>
      <c r="AB9" s="111" t="str">
        <f t="shared" si="10"/>
        <v>No holdings</v>
      </c>
      <c r="AC9" s="112">
        <f t="shared" si="11"/>
        <v>0</v>
      </c>
      <c r="AD9" s="91" t="str">
        <f t="shared" si="12"/>
        <v>Pass</v>
      </c>
      <c r="AE9" s="92">
        <f>ABS(Survey!BL9) + ABS(Survey!BY9)</f>
        <v>0</v>
      </c>
      <c r="AF9" s="92">
        <f>SUM(SUMIF(Survey!CC9:CH9,{"&gt;0","&lt;0"})*{1,-1})+SUM(SUMIF(Survey!CJ9:CO9,{"&gt;0","&lt;0"})*{1,-1})</f>
        <v>0</v>
      </c>
      <c r="AG9" s="91">
        <f t="shared" si="13"/>
        <v>0</v>
      </c>
      <c r="AH9" s="91">
        <f t="shared" si="14"/>
        <v>0</v>
      </c>
      <c r="AI9" s="100" t="str">
        <f t="shared" si="15"/>
        <v>Fail</v>
      </c>
      <c r="AJ9" s="110">
        <f>SUM(SUMIF(Survey!CZ9:DA9,{"&gt;0","&lt;0"})*{1,-1})</f>
        <v>0</v>
      </c>
      <c r="AK9" s="113">
        <f t="shared" si="16"/>
        <v>0</v>
      </c>
      <c r="AL9" s="112">
        <f t="shared" si="17"/>
        <v>100</v>
      </c>
      <c r="AM9" s="100" t="str">
        <f t="shared" si="18"/>
        <v>Fail</v>
      </c>
      <c r="AN9" s="110">
        <f>SUM(SUMIF(Survey!DC9:DL9,{"&gt;0","&lt;0"})*{1,-1})</f>
        <v>0</v>
      </c>
      <c r="AO9" s="113">
        <f t="shared" si="19"/>
        <v>0</v>
      </c>
      <c r="AP9" s="112">
        <f t="shared" si="20"/>
        <v>100</v>
      </c>
      <c r="AQ9" s="91" t="str">
        <f t="shared" si="21"/>
        <v>Fail</v>
      </c>
      <c r="AR9" s="92">
        <f>SUM(SUMIF(Survey!DO9:DU9,{"&gt;0","&lt;0"})*{1,-1})</f>
        <v>0</v>
      </c>
      <c r="AS9" s="91">
        <f t="shared" si="22"/>
        <v>0</v>
      </c>
      <c r="AT9" s="91">
        <f t="shared" si="23"/>
        <v>100</v>
      </c>
      <c r="AU9" s="100" t="str">
        <f t="shared" si="24"/>
        <v>Fail</v>
      </c>
      <c r="AV9" s="110">
        <f>SUM(SUMIF(Survey!DW9:EC9,{"&gt;0","&lt;0"})*{1,-1})</f>
        <v>0</v>
      </c>
      <c r="AW9" s="113">
        <f t="shared" si="25"/>
        <v>0</v>
      </c>
      <c r="AX9" s="112">
        <f t="shared" si="26"/>
        <v>100</v>
      </c>
    </row>
    <row r="10" spans="1:16380" x14ac:dyDescent="0.35">
      <c r="A10" s="1">
        <v>7</v>
      </c>
      <c r="B10" s="91" t="str">
        <f t="shared" si="1"/>
        <v>Fail</v>
      </c>
      <c r="C10" s="91">
        <f>Survey!I10</f>
        <v>0</v>
      </c>
      <c r="D10" s="91" t="str">
        <f t="shared" si="0"/>
        <v>Fail</v>
      </c>
      <c r="E10" s="91" t="str">
        <f>IF(COUNTIF(J10:T10:Q10,"Fail"),"Fail","Pass")</f>
        <v>Fail</v>
      </c>
      <c r="G10" s="100" t="str">
        <f t="shared" si="2"/>
        <v>Pass</v>
      </c>
      <c r="H10" s="101">
        <f>COUNTBLANK(Survey!$A$3:$EI$3)</f>
        <v>5</v>
      </c>
      <c r="I10" s="102">
        <f>COUNTA(Survey!$A$3:$EI$3)</f>
        <v>134</v>
      </c>
      <c r="J10" s="100" t="str">
        <f t="shared" si="3"/>
        <v>Fail</v>
      </c>
      <c r="K10" s="103">
        <f>COUNTBLANK(Survey!B10)+COUNTBLANK(Survey!D10:F10)+COUNTBLANK(Survey!H10:J10)+COUNTBLANK(Survey!L10:O10)+COUNTBLANK(Survey!Q10)+COUNTBLANK(Survey!T10:V10)+COUNTBLANK(Survey!Y10:Z10)</f>
        <v>17</v>
      </c>
      <c r="L10" s="100" t="str">
        <f t="shared" si="4"/>
        <v>Fail</v>
      </c>
      <c r="M10" s="104">
        <f>Survey!F10</f>
        <v>0</v>
      </c>
      <c r="N10" s="105">
        <f>LEN(Survey!G10)</f>
        <v>0</v>
      </c>
      <c r="O10" s="100" t="str">
        <f t="shared" si="5"/>
        <v>Fail</v>
      </c>
      <c r="P10" s="106">
        <f>(Survey!$AE10)</f>
        <v>0</v>
      </c>
      <c r="Q10" s="100" t="str">
        <f>IF(OR(MIN(R10:S10)&lt;-1,S10&gt;R10,ISBLANK(Survey!AK10),ISBLANK(Survey!AL10)),"Fail",IF(MAX(R10:S10)&gt;1, "Warning","Pass"))</f>
        <v>Fail</v>
      </c>
      <c r="R10" s="107">
        <f>Survey!AK10</f>
        <v>0</v>
      </c>
      <c r="S10" s="108">
        <f>Survey!AL10</f>
        <v>0</v>
      </c>
      <c r="T10" s="91" t="str">
        <f t="shared" si="6"/>
        <v>Fail</v>
      </c>
      <c r="U10" s="92">
        <f>ABS(Survey!$AE10)</f>
        <v>0</v>
      </c>
      <c r="V10" s="92">
        <f>SUM(SUMIF(Survey!AN10:AS10,{"&gt;0","&lt;0"})*{1,-1})-SUM(SUMIF(Survey!AU10:AZ10,{"&gt;0","&lt;0"})*{1,-1})</f>
        <v>0</v>
      </c>
      <c r="W10" s="109" t="str">
        <f t="shared" si="7"/>
        <v>No holdings</v>
      </c>
      <c r="X10" s="91">
        <f t="shared" si="8"/>
        <v>0</v>
      </c>
      <c r="Y10" s="100" t="str">
        <f t="shared" si="9"/>
        <v>Fail</v>
      </c>
      <c r="Z10" s="110">
        <f>ABS(Survey!$AE10)</f>
        <v>0</v>
      </c>
      <c r="AA10" s="110">
        <f>SUM(SUMIF(Survey!BB10:BM10,{"&gt;0","&lt;0"})*{1,-1})-SUM(SUMIF(Survey!BO10:BZ10,{"&gt;0","&lt;0"})*{1,-1})</f>
        <v>0</v>
      </c>
      <c r="AB10" s="111" t="str">
        <f t="shared" si="10"/>
        <v>No holdings</v>
      </c>
      <c r="AC10" s="112">
        <f t="shared" si="11"/>
        <v>0</v>
      </c>
      <c r="AD10" s="91" t="str">
        <f t="shared" si="12"/>
        <v>Pass</v>
      </c>
      <c r="AE10" s="92">
        <f>ABS(Survey!BL10) + ABS(Survey!BY10)</f>
        <v>0</v>
      </c>
      <c r="AF10" s="92">
        <f>SUM(SUMIF(Survey!CC10:CH10,{"&gt;0","&lt;0"})*{1,-1})+SUM(SUMIF(Survey!CJ10:CO10,{"&gt;0","&lt;0"})*{1,-1})</f>
        <v>0</v>
      </c>
      <c r="AG10" s="91">
        <f t="shared" si="13"/>
        <v>0</v>
      </c>
      <c r="AH10" s="91">
        <f t="shared" si="14"/>
        <v>0</v>
      </c>
      <c r="AI10" s="100" t="str">
        <f t="shared" si="15"/>
        <v>Fail</v>
      </c>
      <c r="AJ10" s="110">
        <f>SUM(SUMIF(Survey!CZ10:DA10,{"&gt;0","&lt;0"})*{1,-1})</f>
        <v>0</v>
      </c>
      <c r="AK10" s="113">
        <f t="shared" si="16"/>
        <v>0</v>
      </c>
      <c r="AL10" s="112">
        <f t="shared" si="17"/>
        <v>100</v>
      </c>
      <c r="AM10" s="100" t="str">
        <f t="shared" si="18"/>
        <v>Fail</v>
      </c>
      <c r="AN10" s="110">
        <f>SUM(SUMIF(Survey!DC10:DL10,{"&gt;0","&lt;0"})*{1,-1})</f>
        <v>0</v>
      </c>
      <c r="AO10" s="113">
        <f t="shared" si="19"/>
        <v>0</v>
      </c>
      <c r="AP10" s="112">
        <f t="shared" si="20"/>
        <v>100</v>
      </c>
      <c r="AQ10" s="91" t="str">
        <f t="shared" si="21"/>
        <v>Fail</v>
      </c>
      <c r="AR10" s="92">
        <f>SUM(SUMIF(Survey!DO10:DU10,{"&gt;0","&lt;0"})*{1,-1})</f>
        <v>0</v>
      </c>
      <c r="AS10" s="91">
        <f t="shared" si="22"/>
        <v>0</v>
      </c>
      <c r="AT10" s="91">
        <f t="shared" si="23"/>
        <v>100</v>
      </c>
      <c r="AU10" s="100" t="str">
        <f t="shared" si="24"/>
        <v>Fail</v>
      </c>
      <c r="AV10" s="110">
        <f>SUM(SUMIF(Survey!DW10:EC10,{"&gt;0","&lt;0"})*{1,-1})</f>
        <v>0</v>
      </c>
      <c r="AW10" s="113">
        <f t="shared" si="25"/>
        <v>0</v>
      </c>
      <c r="AX10" s="112">
        <f t="shared" si="26"/>
        <v>100</v>
      </c>
    </row>
    <row r="11" spans="1:16380" x14ac:dyDescent="0.35">
      <c r="A11" s="1">
        <v>8</v>
      </c>
      <c r="B11" s="91" t="str">
        <f t="shared" si="1"/>
        <v>Fail</v>
      </c>
      <c r="C11" s="91">
        <f>Survey!I11</f>
        <v>0</v>
      </c>
      <c r="D11" s="91" t="str">
        <f t="shared" si="0"/>
        <v>Fail</v>
      </c>
      <c r="E11" s="91" t="str">
        <f>IF(COUNTIF(J11:T11:Q11,"Fail"),"Fail","Pass")</f>
        <v>Fail</v>
      </c>
      <c r="G11" s="100" t="str">
        <f t="shared" si="2"/>
        <v>Pass</v>
      </c>
      <c r="H11" s="101">
        <f>COUNTBLANK(Survey!$A$3:$EI$3)</f>
        <v>5</v>
      </c>
      <c r="I11" s="102">
        <f>COUNTA(Survey!$A$3:$EI$3)</f>
        <v>134</v>
      </c>
      <c r="J11" s="100" t="str">
        <f t="shared" si="3"/>
        <v>Fail</v>
      </c>
      <c r="K11" s="103">
        <f>COUNTBLANK(Survey!B11)+COUNTBLANK(Survey!D11:F11)+COUNTBLANK(Survey!H11:J11)+COUNTBLANK(Survey!L11:O11)+COUNTBLANK(Survey!Q11)+COUNTBLANK(Survey!T11:V11)+COUNTBLANK(Survey!Y11:Z11)</f>
        <v>17</v>
      </c>
      <c r="L11" s="100" t="str">
        <f t="shared" si="4"/>
        <v>Fail</v>
      </c>
      <c r="M11" s="104">
        <f>Survey!F11</f>
        <v>0</v>
      </c>
      <c r="N11" s="105">
        <f>LEN(Survey!G11)</f>
        <v>0</v>
      </c>
      <c r="O11" s="100" t="str">
        <f t="shared" si="5"/>
        <v>Fail</v>
      </c>
      <c r="P11" s="106">
        <f>(Survey!$AE11)</f>
        <v>0</v>
      </c>
      <c r="Q11" s="100" t="str">
        <f>IF(OR(MIN(R11:S11)&lt;-1,S11&gt;R11,ISBLANK(Survey!AK11),ISBLANK(Survey!AL11)),"Fail",IF(MAX(R11:S11)&gt;1, "Warning","Pass"))</f>
        <v>Fail</v>
      </c>
      <c r="R11" s="107">
        <f>Survey!AK11</f>
        <v>0</v>
      </c>
      <c r="S11" s="108">
        <f>Survey!AL11</f>
        <v>0</v>
      </c>
      <c r="T11" s="91" t="str">
        <f t="shared" si="6"/>
        <v>Fail</v>
      </c>
      <c r="U11" s="92">
        <f>ABS(Survey!$AE11)</f>
        <v>0</v>
      </c>
      <c r="V11" s="92">
        <f>SUM(SUMIF(Survey!AN11:AS11,{"&gt;0","&lt;0"})*{1,-1})-SUM(SUMIF(Survey!AU11:AZ11,{"&gt;0","&lt;0"})*{1,-1})</f>
        <v>0</v>
      </c>
      <c r="W11" s="109" t="str">
        <f t="shared" si="7"/>
        <v>No holdings</v>
      </c>
      <c r="X11" s="91">
        <f t="shared" si="8"/>
        <v>0</v>
      </c>
      <c r="Y11" s="100" t="str">
        <f t="shared" si="9"/>
        <v>Fail</v>
      </c>
      <c r="Z11" s="110">
        <f>ABS(Survey!$AE11)</f>
        <v>0</v>
      </c>
      <c r="AA11" s="110">
        <f>SUM(SUMIF(Survey!BB11:BM11,{"&gt;0","&lt;0"})*{1,-1})-SUM(SUMIF(Survey!BO11:BZ11,{"&gt;0","&lt;0"})*{1,-1})</f>
        <v>0</v>
      </c>
      <c r="AB11" s="111" t="str">
        <f t="shared" si="10"/>
        <v>No holdings</v>
      </c>
      <c r="AC11" s="112">
        <f t="shared" si="11"/>
        <v>0</v>
      </c>
      <c r="AD11" s="91" t="str">
        <f t="shared" si="12"/>
        <v>Pass</v>
      </c>
      <c r="AE11" s="92">
        <f>ABS(Survey!BL11) + ABS(Survey!BY11)</f>
        <v>0</v>
      </c>
      <c r="AF11" s="92">
        <f>SUM(SUMIF(Survey!CC11:CH11,{"&gt;0","&lt;0"})*{1,-1})+SUM(SUMIF(Survey!CJ11:CO11,{"&gt;0","&lt;0"})*{1,-1})</f>
        <v>0</v>
      </c>
      <c r="AG11" s="91">
        <f t="shared" si="13"/>
        <v>0</v>
      </c>
      <c r="AH11" s="91">
        <f t="shared" si="14"/>
        <v>0</v>
      </c>
      <c r="AI11" s="100" t="str">
        <f t="shared" si="15"/>
        <v>Fail</v>
      </c>
      <c r="AJ11" s="110">
        <f>SUM(SUMIF(Survey!CZ11:DA11,{"&gt;0","&lt;0"})*{1,-1})</f>
        <v>0</v>
      </c>
      <c r="AK11" s="113">
        <f t="shared" si="16"/>
        <v>0</v>
      </c>
      <c r="AL11" s="112">
        <f t="shared" si="17"/>
        <v>100</v>
      </c>
      <c r="AM11" s="100" t="str">
        <f t="shared" si="18"/>
        <v>Fail</v>
      </c>
      <c r="AN11" s="110">
        <f>SUM(SUMIF(Survey!DC11:DL11,{"&gt;0","&lt;0"})*{1,-1})</f>
        <v>0</v>
      </c>
      <c r="AO11" s="113">
        <f t="shared" si="19"/>
        <v>0</v>
      </c>
      <c r="AP11" s="112">
        <f t="shared" si="20"/>
        <v>100</v>
      </c>
      <c r="AQ11" s="91" t="str">
        <f t="shared" si="21"/>
        <v>Fail</v>
      </c>
      <c r="AR11" s="92">
        <f>SUM(SUMIF(Survey!DO11:DU11,{"&gt;0","&lt;0"})*{1,-1})</f>
        <v>0</v>
      </c>
      <c r="AS11" s="91">
        <f t="shared" si="22"/>
        <v>0</v>
      </c>
      <c r="AT11" s="91">
        <f t="shared" si="23"/>
        <v>100</v>
      </c>
      <c r="AU11" s="100" t="str">
        <f t="shared" si="24"/>
        <v>Fail</v>
      </c>
      <c r="AV11" s="110">
        <f>SUM(SUMIF(Survey!DW11:EC11,{"&gt;0","&lt;0"})*{1,-1})</f>
        <v>0</v>
      </c>
      <c r="AW11" s="113">
        <f t="shared" si="25"/>
        <v>0</v>
      </c>
      <c r="AX11" s="112">
        <f t="shared" si="26"/>
        <v>100</v>
      </c>
    </row>
    <row r="12" spans="1:16380" x14ac:dyDescent="0.35">
      <c r="A12" s="1">
        <v>9</v>
      </c>
      <c r="B12" s="91" t="str">
        <f t="shared" si="1"/>
        <v>Fail</v>
      </c>
      <c r="C12" s="91">
        <f>Survey!I12</f>
        <v>0</v>
      </c>
      <c r="D12" s="91" t="str">
        <f t="shared" si="0"/>
        <v>Fail</v>
      </c>
      <c r="E12" s="91" t="str">
        <f>IF(COUNTIF(J12:T12:Q12,"Fail"),"Fail","Pass")</f>
        <v>Fail</v>
      </c>
      <c r="G12" s="100" t="str">
        <f t="shared" si="2"/>
        <v>Pass</v>
      </c>
      <c r="H12" s="101">
        <f>COUNTBLANK(Survey!$A$3:$EI$3)</f>
        <v>5</v>
      </c>
      <c r="I12" s="102">
        <f>COUNTA(Survey!$A$3:$EI$3)</f>
        <v>134</v>
      </c>
      <c r="J12" s="100" t="str">
        <f t="shared" si="3"/>
        <v>Fail</v>
      </c>
      <c r="K12" s="103">
        <f>COUNTBLANK(Survey!B12)+COUNTBLANK(Survey!D12:F12)+COUNTBLANK(Survey!H12:J12)+COUNTBLANK(Survey!L12:O12)+COUNTBLANK(Survey!Q12)+COUNTBLANK(Survey!T12:V12)+COUNTBLANK(Survey!Y12:Z12)</f>
        <v>17</v>
      </c>
      <c r="L12" s="100" t="str">
        <f t="shared" si="4"/>
        <v>Fail</v>
      </c>
      <c r="M12" s="104">
        <f>Survey!F12</f>
        <v>0</v>
      </c>
      <c r="N12" s="105">
        <f>LEN(Survey!G12)</f>
        <v>0</v>
      </c>
      <c r="O12" s="100" t="str">
        <f t="shared" si="5"/>
        <v>Fail</v>
      </c>
      <c r="P12" s="106">
        <f>(Survey!$AE12)</f>
        <v>0</v>
      </c>
      <c r="Q12" s="100" t="str">
        <f>IF(OR(MIN(R12:S12)&lt;-1,S12&gt;R12,ISBLANK(Survey!AK12),ISBLANK(Survey!AL12)),"Fail",IF(MAX(R12:S12)&gt;1, "Warning","Pass"))</f>
        <v>Fail</v>
      </c>
      <c r="R12" s="107">
        <f>Survey!AK12</f>
        <v>0</v>
      </c>
      <c r="S12" s="108">
        <f>Survey!AL12</f>
        <v>0</v>
      </c>
      <c r="T12" s="91" t="str">
        <f t="shared" si="6"/>
        <v>Fail</v>
      </c>
      <c r="U12" s="92">
        <f>ABS(Survey!$AE12)</f>
        <v>0</v>
      </c>
      <c r="V12" s="92">
        <f>SUM(SUMIF(Survey!AN12:AS12,{"&gt;0","&lt;0"})*{1,-1})-SUM(SUMIF(Survey!AU12:AZ12,{"&gt;0","&lt;0"})*{1,-1})</f>
        <v>0</v>
      </c>
      <c r="W12" s="109" t="str">
        <f t="shared" si="7"/>
        <v>No holdings</v>
      </c>
      <c r="X12" s="91">
        <f t="shared" si="8"/>
        <v>0</v>
      </c>
      <c r="Y12" s="100" t="str">
        <f t="shared" si="9"/>
        <v>Fail</v>
      </c>
      <c r="Z12" s="110">
        <f>ABS(Survey!$AE12)</f>
        <v>0</v>
      </c>
      <c r="AA12" s="110">
        <f>SUM(SUMIF(Survey!BB12:BM12,{"&gt;0","&lt;0"})*{1,-1})-SUM(SUMIF(Survey!BO12:BZ12,{"&gt;0","&lt;0"})*{1,-1})</f>
        <v>0</v>
      </c>
      <c r="AB12" s="111" t="str">
        <f t="shared" si="10"/>
        <v>No holdings</v>
      </c>
      <c r="AC12" s="112">
        <f t="shared" si="11"/>
        <v>0</v>
      </c>
      <c r="AD12" s="91" t="str">
        <f t="shared" si="12"/>
        <v>Pass</v>
      </c>
      <c r="AE12" s="92">
        <f>ABS(Survey!BL12) + ABS(Survey!BY12)</f>
        <v>0</v>
      </c>
      <c r="AF12" s="92">
        <f>SUM(SUMIF(Survey!CC12:CH12,{"&gt;0","&lt;0"})*{1,-1})+SUM(SUMIF(Survey!CJ12:CO12,{"&gt;0","&lt;0"})*{1,-1})</f>
        <v>0</v>
      </c>
      <c r="AG12" s="91">
        <f t="shared" si="13"/>
        <v>0</v>
      </c>
      <c r="AH12" s="91">
        <f t="shared" si="14"/>
        <v>0</v>
      </c>
      <c r="AI12" s="100" t="str">
        <f t="shared" si="15"/>
        <v>Fail</v>
      </c>
      <c r="AJ12" s="110">
        <f>SUM(SUMIF(Survey!CZ12:DA12,{"&gt;0","&lt;0"})*{1,-1})</f>
        <v>0</v>
      </c>
      <c r="AK12" s="113">
        <f t="shared" si="16"/>
        <v>0</v>
      </c>
      <c r="AL12" s="112">
        <f t="shared" si="17"/>
        <v>100</v>
      </c>
      <c r="AM12" s="100" t="str">
        <f t="shared" si="18"/>
        <v>Fail</v>
      </c>
      <c r="AN12" s="110">
        <f>SUM(SUMIF(Survey!DC12:DL12,{"&gt;0","&lt;0"})*{1,-1})</f>
        <v>0</v>
      </c>
      <c r="AO12" s="113">
        <f t="shared" si="19"/>
        <v>0</v>
      </c>
      <c r="AP12" s="112">
        <f t="shared" si="20"/>
        <v>100</v>
      </c>
      <c r="AQ12" s="91" t="str">
        <f t="shared" si="21"/>
        <v>Fail</v>
      </c>
      <c r="AR12" s="92">
        <f>SUM(SUMIF(Survey!DO12:DU12,{"&gt;0","&lt;0"})*{1,-1})</f>
        <v>0</v>
      </c>
      <c r="AS12" s="91">
        <f t="shared" si="22"/>
        <v>0</v>
      </c>
      <c r="AT12" s="91">
        <f t="shared" si="23"/>
        <v>100</v>
      </c>
      <c r="AU12" s="100" t="str">
        <f t="shared" si="24"/>
        <v>Fail</v>
      </c>
      <c r="AV12" s="110">
        <f>SUM(SUMIF(Survey!DW12:EC12,{"&gt;0","&lt;0"})*{1,-1})</f>
        <v>0</v>
      </c>
      <c r="AW12" s="113">
        <f t="shared" si="25"/>
        <v>0</v>
      </c>
      <c r="AX12" s="112">
        <f t="shared" si="26"/>
        <v>100</v>
      </c>
    </row>
    <row r="13" spans="1:16380" x14ac:dyDescent="0.35">
      <c r="A13" s="1">
        <v>10</v>
      </c>
      <c r="B13" s="91" t="str">
        <f t="shared" si="1"/>
        <v>Fail</v>
      </c>
      <c r="C13" s="91">
        <f>Survey!I13</f>
        <v>0</v>
      </c>
      <c r="D13" s="91" t="str">
        <f t="shared" si="0"/>
        <v>Fail</v>
      </c>
      <c r="E13" s="91" t="str">
        <f>IF(COUNTIF(J13:T13:Q13,"Fail"),"Fail","Pass")</f>
        <v>Fail</v>
      </c>
      <c r="G13" s="100" t="str">
        <f t="shared" si="2"/>
        <v>Pass</v>
      </c>
      <c r="H13" s="101">
        <f>COUNTBLANK(Survey!$A$3:$EI$3)</f>
        <v>5</v>
      </c>
      <c r="I13" s="102">
        <f>COUNTA(Survey!$A$3:$EI$3)</f>
        <v>134</v>
      </c>
      <c r="J13" s="100" t="str">
        <f t="shared" si="3"/>
        <v>Fail</v>
      </c>
      <c r="K13" s="103">
        <f>COUNTBLANK(Survey!B13)+COUNTBLANK(Survey!D13:F13)+COUNTBLANK(Survey!H13:J13)+COUNTBLANK(Survey!L13:O13)+COUNTBLANK(Survey!Q13)+COUNTBLANK(Survey!T13:V13)+COUNTBLANK(Survey!Y13:Z13)</f>
        <v>17</v>
      </c>
      <c r="L13" s="100" t="str">
        <f t="shared" si="4"/>
        <v>Fail</v>
      </c>
      <c r="M13" s="104">
        <f>Survey!F13</f>
        <v>0</v>
      </c>
      <c r="N13" s="105">
        <f>LEN(Survey!G13)</f>
        <v>0</v>
      </c>
      <c r="O13" s="100" t="str">
        <f t="shared" si="5"/>
        <v>Fail</v>
      </c>
      <c r="P13" s="106">
        <f>(Survey!$AE13)</f>
        <v>0</v>
      </c>
      <c r="Q13" s="100" t="str">
        <f>IF(OR(MIN(R13:S13)&lt;-1,S13&gt;R13,ISBLANK(Survey!AK13),ISBLANK(Survey!AL13)),"Fail",IF(MAX(R13:S13)&gt;1, "Warning","Pass"))</f>
        <v>Fail</v>
      </c>
      <c r="R13" s="107">
        <f>Survey!AK13</f>
        <v>0</v>
      </c>
      <c r="S13" s="108">
        <f>Survey!AL13</f>
        <v>0</v>
      </c>
      <c r="T13" s="91" t="str">
        <f t="shared" si="6"/>
        <v>Fail</v>
      </c>
      <c r="U13" s="92">
        <f>ABS(Survey!$AE13)</f>
        <v>0</v>
      </c>
      <c r="V13" s="92">
        <f>SUM(SUMIF(Survey!AN13:AS13,{"&gt;0","&lt;0"})*{1,-1})-SUM(SUMIF(Survey!AU13:AZ13,{"&gt;0","&lt;0"})*{1,-1})</f>
        <v>0</v>
      </c>
      <c r="W13" s="109" t="str">
        <f t="shared" si="7"/>
        <v>No holdings</v>
      </c>
      <c r="X13" s="91">
        <f t="shared" si="8"/>
        <v>0</v>
      </c>
      <c r="Y13" s="100" t="str">
        <f t="shared" si="9"/>
        <v>Fail</v>
      </c>
      <c r="Z13" s="110">
        <f>ABS(Survey!$AE13)</f>
        <v>0</v>
      </c>
      <c r="AA13" s="110">
        <f>SUM(SUMIF(Survey!BB13:BM13,{"&gt;0","&lt;0"})*{1,-1})-SUM(SUMIF(Survey!BO13:BZ13,{"&gt;0","&lt;0"})*{1,-1})</f>
        <v>0</v>
      </c>
      <c r="AB13" s="111" t="str">
        <f t="shared" si="10"/>
        <v>No holdings</v>
      </c>
      <c r="AC13" s="112">
        <f t="shared" si="11"/>
        <v>0</v>
      </c>
      <c r="AD13" s="91" t="str">
        <f t="shared" si="12"/>
        <v>Pass</v>
      </c>
      <c r="AE13" s="92">
        <f>ABS(Survey!BL13) + ABS(Survey!BY13)</f>
        <v>0</v>
      </c>
      <c r="AF13" s="92">
        <f>SUM(SUMIF(Survey!CC13:CH13,{"&gt;0","&lt;0"})*{1,-1})+SUM(SUMIF(Survey!CJ13:CO13,{"&gt;0","&lt;0"})*{1,-1})</f>
        <v>0</v>
      </c>
      <c r="AG13" s="91">
        <f t="shared" si="13"/>
        <v>0</v>
      </c>
      <c r="AH13" s="91">
        <f t="shared" si="14"/>
        <v>0</v>
      </c>
      <c r="AI13" s="100" t="str">
        <f t="shared" si="15"/>
        <v>Fail</v>
      </c>
      <c r="AJ13" s="110">
        <f>SUM(SUMIF(Survey!CZ13:DA13,{"&gt;0","&lt;0"})*{1,-1})</f>
        <v>0</v>
      </c>
      <c r="AK13" s="113">
        <f t="shared" si="16"/>
        <v>0</v>
      </c>
      <c r="AL13" s="112">
        <f t="shared" si="17"/>
        <v>100</v>
      </c>
      <c r="AM13" s="100" t="str">
        <f t="shared" si="18"/>
        <v>Fail</v>
      </c>
      <c r="AN13" s="110">
        <f>SUM(SUMIF(Survey!DC13:DL13,{"&gt;0","&lt;0"})*{1,-1})</f>
        <v>0</v>
      </c>
      <c r="AO13" s="113">
        <f t="shared" si="19"/>
        <v>0</v>
      </c>
      <c r="AP13" s="112">
        <f t="shared" si="20"/>
        <v>100</v>
      </c>
      <c r="AQ13" s="91" t="str">
        <f t="shared" si="21"/>
        <v>Fail</v>
      </c>
      <c r="AR13" s="92">
        <f>SUM(SUMIF(Survey!DO13:DU13,{"&gt;0","&lt;0"})*{1,-1})</f>
        <v>0</v>
      </c>
      <c r="AS13" s="91">
        <f t="shared" si="22"/>
        <v>0</v>
      </c>
      <c r="AT13" s="91">
        <f t="shared" si="23"/>
        <v>100</v>
      </c>
      <c r="AU13" s="100" t="str">
        <f t="shared" si="24"/>
        <v>Fail</v>
      </c>
      <c r="AV13" s="110">
        <f>SUM(SUMIF(Survey!DW13:EC13,{"&gt;0","&lt;0"})*{1,-1})</f>
        <v>0</v>
      </c>
      <c r="AW13" s="113">
        <f t="shared" si="25"/>
        <v>0</v>
      </c>
      <c r="AX13" s="112">
        <f t="shared" si="26"/>
        <v>100</v>
      </c>
    </row>
    <row r="14" spans="1:16380" x14ac:dyDescent="0.35">
      <c r="A14" s="1">
        <v>11</v>
      </c>
      <c r="B14" s="91" t="str">
        <f t="shared" si="1"/>
        <v>Fail</v>
      </c>
      <c r="C14" s="91">
        <f>Survey!I14</f>
        <v>0</v>
      </c>
      <c r="D14" s="91" t="str">
        <f t="shared" si="0"/>
        <v>Fail</v>
      </c>
      <c r="E14" s="91" t="str">
        <f>IF(COUNTIF(J14:T14:Q14,"Fail"),"Fail","Pass")</f>
        <v>Fail</v>
      </c>
      <c r="G14" s="100" t="str">
        <f t="shared" si="2"/>
        <v>Pass</v>
      </c>
      <c r="H14" s="101">
        <f>COUNTBLANK(Survey!$A$3:$EI$3)</f>
        <v>5</v>
      </c>
      <c r="I14" s="102">
        <f>COUNTA(Survey!$A$3:$EI$3)</f>
        <v>134</v>
      </c>
      <c r="J14" s="100" t="str">
        <f t="shared" si="3"/>
        <v>Fail</v>
      </c>
      <c r="K14" s="103">
        <f>COUNTBLANK(Survey!B14)+COUNTBLANK(Survey!D14:F14)+COUNTBLANK(Survey!H14:J14)+COUNTBLANK(Survey!L14:O14)+COUNTBLANK(Survey!Q14)+COUNTBLANK(Survey!T14:V14)+COUNTBLANK(Survey!Y14:Z14)</f>
        <v>17</v>
      </c>
      <c r="L14" s="100" t="str">
        <f t="shared" si="4"/>
        <v>Fail</v>
      </c>
      <c r="M14" s="104">
        <f>Survey!F14</f>
        <v>0</v>
      </c>
      <c r="N14" s="105">
        <f>LEN(Survey!G14)</f>
        <v>0</v>
      </c>
      <c r="O14" s="100" t="str">
        <f t="shared" si="5"/>
        <v>Fail</v>
      </c>
      <c r="P14" s="106">
        <f>(Survey!$AE14)</f>
        <v>0</v>
      </c>
      <c r="Q14" s="100" t="str">
        <f>IF(OR(MIN(R14:S14)&lt;-1,S14&gt;R14,ISBLANK(Survey!AK14),ISBLANK(Survey!AL14)),"Fail",IF(MAX(R14:S14)&gt;1, "Warning","Pass"))</f>
        <v>Fail</v>
      </c>
      <c r="R14" s="107">
        <f>Survey!AK14</f>
        <v>0</v>
      </c>
      <c r="S14" s="108">
        <f>Survey!AL14</f>
        <v>0</v>
      </c>
      <c r="T14" s="91" t="str">
        <f t="shared" si="6"/>
        <v>Fail</v>
      </c>
      <c r="U14" s="92">
        <f>ABS(Survey!$AE14)</f>
        <v>0</v>
      </c>
      <c r="V14" s="92">
        <f>SUM(SUMIF(Survey!AN14:AS14,{"&gt;0","&lt;0"})*{1,-1})-SUM(SUMIF(Survey!AU14:AZ14,{"&gt;0","&lt;0"})*{1,-1})</f>
        <v>0</v>
      </c>
      <c r="W14" s="109" t="str">
        <f t="shared" si="7"/>
        <v>No holdings</v>
      </c>
      <c r="X14" s="91">
        <f t="shared" si="8"/>
        <v>0</v>
      </c>
      <c r="Y14" s="100" t="str">
        <f t="shared" si="9"/>
        <v>Fail</v>
      </c>
      <c r="Z14" s="110">
        <f>ABS(Survey!$AE14)</f>
        <v>0</v>
      </c>
      <c r="AA14" s="110">
        <f>SUM(SUMIF(Survey!BB14:BM14,{"&gt;0","&lt;0"})*{1,-1})-SUM(SUMIF(Survey!BO14:BZ14,{"&gt;0","&lt;0"})*{1,-1})</f>
        <v>0</v>
      </c>
      <c r="AB14" s="111" t="str">
        <f t="shared" si="10"/>
        <v>No holdings</v>
      </c>
      <c r="AC14" s="112">
        <f t="shared" si="11"/>
        <v>0</v>
      </c>
      <c r="AD14" s="91" t="str">
        <f t="shared" si="12"/>
        <v>Pass</v>
      </c>
      <c r="AE14" s="92">
        <f>ABS(Survey!BL14) + ABS(Survey!BY14)</f>
        <v>0</v>
      </c>
      <c r="AF14" s="92">
        <f>SUM(SUMIF(Survey!CC14:CH14,{"&gt;0","&lt;0"})*{1,-1})+SUM(SUMIF(Survey!CJ14:CO14,{"&gt;0","&lt;0"})*{1,-1})</f>
        <v>0</v>
      </c>
      <c r="AG14" s="91">
        <f t="shared" si="13"/>
        <v>0</v>
      </c>
      <c r="AH14" s="91">
        <f t="shared" si="14"/>
        <v>0</v>
      </c>
      <c r="AI14" s="100" t="str">
        <f t="shared" si="15"/>
        <v>Fail</v>
      </c>
      <c r="AJ14" s="110">
        <f>SUM(SUMIF(Survey!CZ14:DA14,{"&gt;0","&lt;0"})*{1,-1})</f>
        <v>0</v>
      </c>
      <c r="AK14" s="113">
        <f t="shared" si="16"/>
        <v>0</v>
      </c>
      <c r="AL14" s="112">
        <f t="shared" si="17"/>
        <v>100</v>
      </c>
      <c r="AM14" s="100" t="str">
        <f t="shared" si="18"/>
        <v>Fail</v>
      </c>
      <c r="AN14" s="110">
        <f>SUM(SUMIF(Survey!DC14:DL14,{"&gt;0","&lt;0"})*{1,-1})</f>
        <v>0</v>
      </c>
      <c r="AO14" s="113">
        <f t="shared" si="19"/>
        <v>0</v>
      </c>
      <c r="AP14" s="112">
        <f t="shared" si="20"/>
        <v>100</v>
      </c>
      <c r="AQ14" s="91" t="str">
        <f t="shared" si="21"/>
        <v>Fail</v>
      </c>
      <c r="AR14" s="92">
        <f>SUM(SUMIF(Survey!DO14:DU14,{"&gt;0","&lt;0"})*{1,-1})</f>
        <v>0</v>
      </c>
      <c r="AS14" s="91">
        <f t="shared" si="22"/>
        <v>0</v>
      </c>
      <c r="AT14" s="91">
        <f t="shared" si="23"/>
        <v>100</v>
      </c>
      <c r="AU14" s="100" t="str">
        <f t="shared" si="24"/>
        <v>Fail</v>
      </c>
      <c r="AV14" s="110">
        <f>SUM(SUMIF(Survey!DW14:EC14,{"&gt;0","&lt;0"})*{1,-1})</f>
        <v>0</v>
      </c>
      <c r="AW14" s="113">
        <f t="shared" si="25"/>
        <v>0</v>
      </c>
      <c r="AX14" s="112">
        <f t="shared" si="26"/>
        <v>100</v>
      </c>
    </row>
    <row r="15" spans="1:16380" x14ac:dyDescent="0.35">
      <c r="A15" s="1">
        <v>12</v>
      </c>
      <c r="B15" s="91" t="str">
        <f t="shared" si="1"/>
        <v>Fail</v>
      </c>
      <c r="C15" s="91">
        <f>Survey!I15</f>
        <v>0</v>
      </c>
      <c r="D15" s="91" t="str">
        <f t="shared" si="0"/>
        <v>Fail</v>
      </c>
      <c r="E15" s="91" t="str">
        <f>IF(COUNTIF(J15:T15:Q15,"Fail"),"Fail","Pass")</f>
        <v>Fail</v>
      </c>
      <c r="G15" s="100" t="str">
        <f t="shared" si="2"/>
        <v>Pass</v>
      </c>
      <c r="H15" s="101">
        <f>COUNTBLANK(Survey!$A$3:$EI$3)</f>
        <v>5</v>
      </c>
      <c r="I15" s="102">
        <f>COUNTA(Survey!$A$3:$EI$3)</f>
        <v>134</v>
      </c>
      <c r="J15" s="100" t="str">
        <f t="shared" si="3"/>
        <v>Fail</v>
      </c>
      <c r="K15" s="103">
        <f>COUNTBLANK(Survey!B15)+COUNTBLANK(Survey!D15:F15)+COUNTBLANK(Survey!H15:J15)+COUNTBLANK(Survey!L15:O15)+COUNTBLANK(Survey!Q15)+COUNTBLANK(Survey!T15:V15)+COUNTBLANK(Survey!Y15:Z15)</f>
        <v>17</v>
      </c>
      <c r="L15" s="100" t="str">
        <f t="shared" si="4"/>
        <v>Fail</v>
      </c>
      <c r="M15" s="104">
        <f>Survey!F15</f>
        <v>0</v>
      </c>
      <c r="N15" s="105">
        <f>LEN(Survey!G15)</f>
        <v>0</v>
      </c>
      <c r="O15" s="100" t="str">
        <f t="shared" si="5"/>
        <v>Fail</v>
      </c>
      <c r="P15" s="106">
        <f>(Survey!$AE15)</f>
        <v>0</v>
      </c>
      <c r="Q15" s="100" t="str">
        <f>IF(OR(MIN(R15:S15)&lt;-1,S15&gt;R15,ISBLANK(Survey!AK15),ISBLANK(Survey!AL15)),"Fail",IF(MAX(R15:S15)&gt;1, "Warning","Pass"))</f>
        <v>Fail</v>
      </c>
      <c r="R15" s="107">
        <f>Survey!AK15</f>
        <v>0</v>
      </c>
      <c r="S15" s="108">
        <f>Survey!AL15</f>
        <v>0</v>
      </c>
      <c r="T15" s="91" t="str">
        <f t="shared" si="6"/>
        <v>Fail</v>
      </c>
      <c r="U15" s="92">
        <f>ABS(Survey!$AE15)</f>
        <v>0</v>
      </c>
      <c r="V15" s="92">
        <f>SUM(SUMIF(Survey!AN15:AS15,{"&gt;0","&lt;0"})*{1,-1})-SUM(SUMIF(Survey!AU15:AZ15,{"&gt;0","&lt;0"})*{1,-1})</f>
        <v>0</v>
      </c>
      <c r="W15" s="109" t="str">
        <f t="shared" si="7"/>
        <v>No holdings</v>
      </c>
      <c r="X15" s="91">
        <f t="shared" si="8"/>
        <v>0</v>
      </c>
      <c r="Y15" s="100" t="str">
        <f t="shared" si="9"/>
        <v>Fail</v>
      </c>
      <c r="Z15" s="110">
        <f>ABS(Survey!$AE15)</f>
        <v>0</v>
      </c>
      <c r="AA15" s="110">
        <f>SUM(SUMIF(Survey!BB15:BM15,{"&gt;0","&lt;0"})*{1,-1})-SUM(SUMIF(Survey!BO15:BZ15,{"&gt;0","&lt;0"})*{1,-1})</f>
        <v>0</v>
      </c>
      <c r="AB15" s="111" t="str">
        <f t="shared" si="10"/>
        <v>No holdings</v>
      </c>
      <c r="AC15" s="112">
        <f t="shared" si="11"/>
        <v>0</v>
      </c>
      <c r="AD15" s="91" t="str">
        <f t="shared" si="12"/>
        <v>Pass</v>
      </c>
      <c r="AE15" s="92">
        <f>ABS(Survey!BL15) + ABS(Survey!BY15)</f>
        <v>0</v>
      </c>
      <c r="AF15" s="92">
        <f>SUM(SUMIF(Survey!CC15:CH15,{"&gt;0","&lt;0"})*{1,-1})+SUM(SUMIF(Survey!CJ15:CO15,{"&gt;0","&lt;0"})*{1,-1})</f>
        <v>0</v>
      </c>
      <c r="AG15" s="91">
        <f t="shared" si="13"/>
        <v>0</v>
      </c>
      <c r="AH15" s="91">
        <f t="shared" si="14"/>
        <v>0</v>
      </c>
      <c r="AI15" s="100" t="str">
        <f t="shared" si="15"/>
        <v>Fail</v>
      </c>
      <c r="AJ15" s="110">
        <f>SUM(SUMIF(Survey!CZ15:DA15,{"&gt;0","&lt;0"})*{1,-1})</f>
        <v>0</v>
      </c>
      <c r="AK15" s="113">
        <f t="shared" si="16"/>
        <v>0</v>
      </c>
      <c r="AL15" s="112">
        <f t="shared" si="17"/>
        <v>100</v>
      </c>
      <c r="AM15" s="100" t="str">
        <f t="shared" si="18"/>
        <v>Fail</v>
      </c>
      <c r="AN15" s="110">
        <f>SUM(SUMIF(Survey!DC15:DL15,{"&gt;0","&lt;0"})*{1,-1})</f>
        <v>0</v>
      </c>
      <c r="AO15" s="113">
        <f t="shared" si="19"/>
        <v>0</v>
      </c>
      <c r="AP15" s="112">
        <f t="shared" si="20"/>
        <v>100</v>
      </c>
      <c r="AQ15" s="91" t="str">
        <f t="shared" si="21"/>
        <v>Fail</v>
      </c>
      <c r="AR15" s="92">
        <f>SUM(SUMIF(Survey!DO15:DU15,{"&gt;0","&lt;0"})*{1,-1})</f>
        <v>0</v>
      </c>
      <c r="AS15" s="91">
        <f t="shared" si="22"/>
        <v>0</v>
      </c>
      <c r="AT15" s="91">
        <f t="shared" si="23"/>
        <v>100</v>
      </c>
      <c r="AU15" s="100" t="str">
        <f t="shared" si="24"/>
        <v>Fail</v>
      </c>
      <c r="AV15" s="110">
        <f>SUM(SUMIF(Survey!DW15:EC15,{"&gt;0","&lt;0"})*{1,-1})</f>
        <v>0</v>
      </c>
      <c r="AW15" s="113">
        <f t="shared" si="25"/>
        <v>0</v>
      </c>
      <c r="AX15" s="112">
        <f t="shared" si="26"/>
        <v>100</v>
      </c>
    </row>
    <row r="16" spans="1:16380" x14ac:dyDescent="0.35">
      <c r="A16" s="1">
        <v>13</v>
      </c>
      <c r="B16" s="91" t="str">
        <f t="shared" si="1"/>
        <v>Fail</v>
      </c>
      <c r="C16" s="91">
        <f>Survey!I16</f>
        <v>0</v>
      </c>
      <c r="D16" s="91" t="str">
        <f t="shared" si="0"/>
        <v>Fail</v>
      </c>
      <c r="E16" s="91" t="str">
        <f>IF(COUNTIF(J16:T16:Q16,"Fail"),"Fail","Pass")</f>
        <v>Fail</v>
      </c>
      <c r="G16" s="100" t="str">
        <f t="shared" si="2"/>
        <v>Pass</v>
      </c>
      <c r="H16" s="101">
        <f>COUNTBLANK(Survey!$A$3:$EI$3)</f>
        <v>5</v>
      </c>
      <c r="I16" s="102">
        <f>COUNTA(Survey!$A$3:$EI$3)</f>
        <v>134</v>
      </c>
      <c r="J16" s="100" t="str">
        <f t="shared" si="3"/>
        <v>Fail</v>
      </c>
      <c r="K16" s="103">
        <f>COUNTBLANK(Survey!B16)+COUNTBLANK(Survey!D16:F16)+COUNTBLANK(Survey!H16:J16)+COUNTBLANK(Survey!L16:O16)+COUNTBLANK(Survey!Q16)+COUNTBLANK(Survey!T16:V16)+COUNTBLANK(Survey!Y16:Z16)</f>
        <v>17</v>
      </c>
      <c r="L16" s="100" t="str">
        <f t="shared" si="4"/>
        <v>Fail</v>
      </c>
      <c r="M16" s="104">
        <f>Survey!F16</f>
        <v>0</v>
      </c>
      <c r="N16" s="105">
        <f>LEN(Survey!G16)</f>
        <v>0</v>
      </c>
      <c r="O16" s="100" t="str">
        <f t="shared" si="5"/>
        <v>Fail</v>
      </c>
      <c r="P16" s="106">
        <f>(Survey!$AE16)</f>
        <v>0</v>
      </c>
      <c r="Q16" s="100" t="str">
        <f>IF(OR(MIN(R16:S16)&lt;-1,S16&gt;R16,ISBLANK(Survey!AK16),ISBLANK(Survey!AL16)),"Fail",IF(MAX(R16:S16)&gt;1, "Warning","Pass"))</f>
        <v>Fail</v>
      </c>
      <c r="R16" s="107">
        <f>Survey!AK16</f>
        <v>0</v>
      </c>
      <c r="S16" s="108">
        <f>Survey!AL16</f>
        <v>0</v>
      </c>
      <c r="T16" s="91" t="str">
        <f t="shared" si="6"/>
        <v>Fail</v>
      </c>
      <c r="U16" s="92">
        <f>ABS(Survey!$AE16)</f>
        <v>0</v>
      </c>
      <c r="V16" s="92">
        <f>SUM(SUMIF(Survey!AN16:AS16,{"&gt;0","&lt;0"})*{1,-1})-SUM(SUMIF(Survey!AU16:AZ16,{"&gt;0","&lt;0"})*{1,-1})</f>
        <v>0</v>
      </c>
      <c r="W16" s="109" t="str">
        <f t="shared" si="7"/>
        <v>No holdings</v>
      </c>
      <c r="X16" s="91">
        <f t="shared" si="8"/>
        <v>0</v>
      </c>
      <c r="Y16" s="100" t="str">
        <f t="shared" si="9"/>
        <v>Fail</v>
      </c>
      <c r="Z16" s="110">
        <f>ABS(Survey!$AE16)</f>
        <v>0</v>
      </c>
      <c r="AA16" s="110">
        <f>SUM(SUMIF(Survey!BB16:BM16,{"&gt;0","&lt;0"})*{1,-1})-SUM(SUMIF(Survey!BO16:BZ16,{"&gt;0","&lt;0"})*{1,-1})</f>
        <v>0</v>
      </c>
      <c r="AB16" s="111" t="str">
        <f t="shared" si="10"/>
        <v>No holdings</v>
      </c>
      <c r="AC16" s="112">
        <f t="shared" si="11"/>
        <v>0</v>
      </c>
      <c r="AD16" s="91" t="str">
        <f t="shared" si="12"/>
        <v>Pass</v>
      </c>
      <c r="AE16" s="92">
        <f>ABS(Survey!BL16) + ABS(Survey!BY16)</f>
        <v>0</v>
      </c>
      <c r="AF16" s="92">
        <f>SUM(SUMIF(Survey!CC16:CH16,{"&gt;0","&lt;0"})*{1,-1})+SUM(SUMIF(Survey!CJ16:CO16,{"&gt;0","&lt;0"})*{1,-1})</f>
        <v>0</v>
      </c>
      <c r="AG16" s="91">
        <f t="shared" si="13"/>
        <v>0</v>
      </c>
      <c r="AH16" s="91">
        <f t="shared" si="14"/>
        <v>0</v>
      </c>
      <c r="AI16" s="100" t="str">
        <f t="shared" si="15"/>
        <v>Fail</v>
      </c>
      <c r="AJ16" s="110">
        <f>SUM(SUMIF(Survey!CZ16:DA16,{"&gt;0","&lt;0"})*{1,-1})</f>
        <v>0</v>
      </c>
      <c r="AK16" s="113">
        <f t="shared" si="16"/>
        <v>0</v>
      </c>
      <c r="AL16" s="112">
        <f t="shared" si="17"/>
        <v>100</v>
      </c>
      <c r="AM16" s="100" t="str">
        <f t="shared" si="18"/>
        <v>Fail</v>
      </c>
      <c r="AN16" s="110">
        <f>SUM(SUMIF(Survey!DC16:DL16,{"&gt;0","&lt;0"})*{1,-1})</f>
        <v>0</v>
      </c>
      <c r="AO16" s="113">
        <f t="shared" si="19"/>
        <v>0</v>
      </c>
      <c r="AP16" s="112">
        <f t="shared" si="20"/>
        <v>100</v>
      </c>
      <c r="AQ16" s="91" t="str">
        <f t="shared" si="21"/>
        <v>Fail</v>
      </c>
      <c r="AR16" s="92">
        <f>SUM(SUMIF(Survey!DO16:DU16,{"&gt;0","&lt;0"})*{1,-1})</f>
        <v>0</v>
      </c>
      <c r="AS16" s="91">
        <f t="shared" si="22"/>
        <v>0</v>
      </c>
      <c r="AT16" s="91">
        <f t="shared" si="23"/>
        <v>100</v>
      </c>
      <c r="AU16" s="100" t="str">
        <f t="shared" si="24"/>
        <v>Fail</v>
      </c>
      <c r="AV16" s="110">
        <f>SUM(SUMIF(Survey!DW16:EC16,{"&gt;0","&lt;0"})*{1,-1})</f>
        <v>0</v>
      </c>
      <c r="AW16" s="113">
        <f t="shared" si="25"/>
        <v>0</v>
      </c>
      <c r="AX16" s="112">
        <f t="shared" si="26"/>
        <v>100</v>
      </c>
    </row>
    <row r="17" spans="1:50" x14ac:dyDescent="0.35">
      <c r="A17" s="1">
        <v>14</v>
      </c>
      <c r="B17" s="91" t="str">
        <f t="shared" si="1"/>
        <v>Fail</v>
      </c>
      <c r="C17" s="91">
        <f>Survey!I17</f>
        <v>0</v>
      </c>
      <c r="D17" s="91" t="str">
        <f t="shared" si="0"/>
        <v>Fail</v>
      </c>
      <c r="E17" s="91" t="str">
        <f>IF(COUNTIF(J17:T17:Q17,"Fail"),"Fail","Pass")</f>
        <v>Fail</v>
      </c>
      <c r="G17" s="100" t="str">
        <f t="shared" si="2"/>
        <v>Pass</v>
      </c>
      <c r="H17" s="101">
        <f>COUNTBLANK(Survey!$A$3:$EI$3)</f>
        <v>5</v>
      </c>
      <c r="I17" s="102">
        <f>COUNTA(Survey!$A$3:$EI$3)</f>
        <v>134</v>
      </c>
      <c r="J17" s="100" t="str">
        <f t="shared" si="3"/>
        <v>Fail</v>
      </c>
      <c r="K17" s="103">
        <f>COUNTBLANK(Survey!B17)+COUNTBLANK(Survey!D17:F17)+COUNTBLANK(Survey!H17:J17)+COUNTBLANK(Survey!L17:O17)+COUNTBLANK(Survey!Q17)+COUNTBLANK(Survey!T17:V17)+COUNTBLANK(Survey!Y17:Z17)</f>
        <v>17</v>
      </c>
      <c r="L17" s="100" t="str">
        <f t="shared" si="4"/>
        <v>Fail</v>
      </c>
      <c r="M17" s="104">
        <f>Survey!F17</f>
        <v>0</v>
      </c>
      <c r="N17" s="105">
        <f>LEN(Survey!G17)</f>
        <v>0</v>
      </c>
      <c r="O17" s="100" t="str">
        <f t="shared" si="5"/>
        <v>Fail</v>
      </c>
      <c r="P17" s="106">
        <f>(Survey!$AE17)</f>
        <v>0</v>
      </c>
      <c r="Q17" s="100" t="str">
        <f>IF(OR(MIN(R17:S17)&lt;-1,S17&gt;R17,ISBLANK(Survey!AK17),ISBLANK(Survey!AL17)),"Fail",IF(MAX(R17:S17)&gt;1, "Warning","Pass"))</f>
        <v>Fail</v>
      </c>
      <c r="R17" s="107">
        <f>Survey!AK17</f>
        <v>0</v>
      </c>
      <c r="S17" s="108">
        <f>Survey!AL17</f>
        <v>0</v>
      </c>
      <c r="T17" s="91" t="str">
        <f t="shared" si="6"/>
        <v>Fail</v>
      </c>
      <c r="U17" s="92">
        <f>ABS(Survey!$AE17)</f>
        <v>0</v>
      </c>
      <c r="V17" s="92">
        <f>SUM(SUMIF(Survey!AN17:AS17,{"&gt;0","&lt;0"})*{1,-1})-SUM(SUMIF(Survey!AU17:AZ17,{"&gt;0","&lt;0"})*{1,-1})</f>
        <v>0</v>
      </c>
      <c r="W17" s="109" t="str">
        <f t="shared" si="7"/>
        <v>No holdings</v>
      </c>
      <c r="X17" s="91">
        <f t="shared" si="8"/>
        <v>0</v>
      </c>
      <c r="Y17" s="100" t="str">
        <f t="shared" si="9"/>
        <v>Fail</v>
      </c>
      <c r="Z17" s="110">
        <f>ABS(Survey!$AE17)</f>
        <v>0</v>
      </c>
      <c r="AA17" s="110">
        <f>SUM(SUMIF(Survey!BB17:BM17,{"&gt;0","&lt;0"})*{1,-1})-SUM(SUMIF(Survey!BO17:BZ17,{"&gt;0","&lt;0"})*{1,-1})</f>
        <v>0</v>
      </c>
      <c r="AB17" s="111" t="str">
        <f t="shared" si="10"/>
        <v>No holdings</v>
      </c>
      <c r="AC17" s="112">
        <f t="shared" si="11"/>
        <v>0</v>
      </c>
      <c r="AD17" s="91" t="str">
        <f t="shared" si="12"/>
        <v>Pass</v>
      </c>
      <c r="AE17" s="92">
        <f>ABS(Survey!BL17) + ABS(Survey!BY17)</f>
        <v>0</v>
      </c>
      <c r="AF17" s="92">
        <f>SUM(SUMIF(Survey!CC17:CH17,{"&gt;0","&lt;0"})*{1,-1})+SUM(SUMIF(Survey!CJ17:CO17,{"&gt;0","&lt;0"})*{1,-1})</f>
        <v>0</v>
      </c>
      <c r="AG17" s="91">
        <f t="shared" si="13"/>
        <v>0</v>
      </c>
      <c r="AH17" s="91">
        <f t="shared" si="14"/>
        <v>0</v>
      </c>
      <c r="AI17" s="100" t="str">
        <f t="shared" si="15"/>
        <v>Fail</v>
      </c>
      <c r="AJ17" s="110">
        <f>SUM(SUMIF(Survey!CZ17:DA17,{"&gt;0","&lt;0"})*{1,-1})</f>
        <v>0</v>
      </c>
      <c r="AK17" s="113">
        <f t="shared" si="16"/>
        <v>0</v>
      </c>
      <c r="AL17" s="112">
        <f t="shared" si="17"/>
        <v>100</v>
      </c>
      <c r="AM17" s="100" t="str">
        <f t="shared" si="18"/>
        <v>Fail</v>
      </c>
      <c r="AN17" s="110">
        <f>SUM(SUMIF(Survey!DC17:DL17,{"&gt;0","&lt;0"})*{1,-1})</f>
        <v>0</v>
      </c>
      <c r="AO17" s="113">
        <f t="shared" si="19"/>
        <v>0</v>
      </c>
      <c r="AP17" s="112">
        <f t="shared" si="20"/>
        <v>100</v>
      </c>
      <c r="AQ17" s="91" t="str">
        <f t="shared" si="21"/>
        <v>Fail</v>
      </c>
      <c r="AR17" s="92">
        <f>SUM(SUMIF(Survey!DO17:DU17,{"&gt;0","&lt;0"})*{1,-1})</f>
        <v>0</v>
      </c>
      <c r="AS17" s="91">
        <f t="shared" si="22"/>
        <v>0</v>
      </c>
      <c r="AT17" s="91">
        <f t="shared" si="23"/>
        <v>100</v>
      </c>
      <c r="AU17" s="100" t="str">
        <f t="shared" si="24"/>
        <v>Fail</v>
      </c>
      <c r="AV17" s="110">
        <f>SUM(SUMIF(Survey!DW17:EC17,{"&gt;0","&lt;0"})*{1,-1})</f>
        <v>0</v>
      </c>
      <c r="AW17" s="113">
        <f t="shared" si="25"/>
        <v>0</v>
      </c>
      <c r="AX17" s="112">
        <f t="shared" si="26"/>
        <v>100</v>
      </c>
    </row>
    <row r="18" spans="1:50" x14ac:dyDescent="0.35">
      <c r="A18" s="1">
        <v>15</v>
      </c>
      <c r="B18" s="91" t="str">
        <f t="shared" si="1"/>
        <v>Fail</v>
      </c>
      <c r="C18" s="91">
        <f>Survey!I18</f>
        <v>0</v>
      </c>
      <c r="D18" s="91" t="str">
        <f t="shared" si="0"/>
        <v>Fail</v>
      </c>
      <c r="E18" s="91" t="str">
        <f>IF(COUNTIF(J18:T18:Q18,"Fail"),"Fail","Pass")</f>
        <v>Fail</v>
      </c>
      <c r="G18" s="100" t="str">
        <f t="shared" si="2"/>
        <v>Pass</v>
      </c>
      <c r="H18" s="101">
        <f>COUNTBLANK(Survey!$A$3:$EI$3)</f>
        <v>5</v>
      </c>
      <c r="I18" s="102">
        <f>COUNTA(Survey!$A$3:$EI$3)</f>
        <v>134</v>
      </c>
      <c r="J18" s="100" t="str">
        <f t="shared" si="3"/>
        <v>Fail</v>
      </c>
      <c r="K18" s="103">
        <f>COUNTBLANK(Survey!B18)+COUNTBLANK(Survey!D18:F18)+COUNTBLANK(Survey!H18:J18)+COUNTBLANK(Survey!L18:O18)+COUNTBLANK(Survey!Q18)+COUNTBLANK(Survey!T18:V18)+COUNTBLANK(Survey!Y18:Z18)</f>
        <v>17</v>
      </c>
      <c r="L18" s="100" t="str">
        <f t="shared" si="4"/>
        <v>Fail</v>
      </c>
      <c r="M18" s="104">
        <f>Survey!F18</f>
        <v>0</v>
      </c>
      <c r="N18" s="105">
        <f>LEN(Survey!G18)</f>
        <v>0</v>
      </c>
      <c r="O18" s="100" t="str">
        <f t="shared" si="5"/>
        <v>Fail</v>
      </c>
      <c r="P18" s="106">
        <f>(Survey!$AE18)</f>
        <v>0</v>
      </c>
      <c r="Q18" s="100" t="str">
        <f>IF(OR(MIN(R18:S18)&lt;-1,S18&gt;R18,ISBLANK(Survey!AK18),ISBLANK(Survey!AL18)),"Fail",IF(MAX(R18:S18)&gt;1, "Warning","Pass"))</f>
        <v>Fail</v>
      </c>
      <c r="R18" s="107">
        <f>Survey!AK18</f>
        <v>0</v>
      </c>
      <c r="S18" s="108">
        <f>Survey!AL18</f>
        <v>0</v>
      </c>
      <c r="T18" s="91" t="str">
        <f t="shared" si="6"/>
        <v>Fail</v>
      </c>
      <c r="U18" s="92">
        <f>ABS(Survey!$AE18)</f>
        <v>0</v>
      </c>
      <c r="V18" s="92">
        <f>SUM(SUMIF(Survey!AN18:AS18,{"&gt;0","&lt;0"})*{1,-1})-SUM(SUMIF(Survey!AU18:AZ18,{"&gt;0","&lt;0"})*{1,-1})</f>
        <v>0</v>
      </c>
      <c r="W18" s="109" t="str">
        <f t="shared" si="7"/>
        <v>No holdings</v>
      </c>
      <c r="X18" s="91">
        <f t="shared" si="8"/>
        <v>0</v>
      </c>
      <c r="Y18" s="100" t="str">
        <f t="shared" si="9"/>
        <v>Fail</v>
      </c>
      <c r="Z18" s="110">
        <f>ABS(Survey!$AE18)</f>
        <v>0</v>
      </c>
      <c r="AA18" s="110">
        <f>SUM(SUMIF(Survey!BB18:BM18,{"&gt;0","&lt;0"})*{1,-1})-SUM(SUMIF(Survey!BO18:BZ18,{"&gt;0","&lt;0"})*{1,-1})</f>
        <v>0</v>
      </c>
      <c r="AB18" s="111" t="str">
        <f t="shared" si="10"/>
        <v>No holdings</v>
      </c>
      <c r="AC18" s="112">
        <f t="shared" si="11"/>
        <v>0</v>
      </c>
      <c r="AD18" s="91" t="str">
        <f t="shared" si="12"/>
        <v>Pass</v>
      </c>
      <c r="AE18" s="92">
        <f>ABS(Survey!BL18) + ABS(Survey!BY18)</f>
        <v>0</v>
      </c>
      <c r="AF18" s="92">
        <f>SUM(SUMIF(Survey!CC18:CH18,{"&gt;0","&lt;0"})*{1,-1})+SUM(SUMIF(Survey!CJ18:CO18,{"&gt;0","&lt;0"})*{1,-1})</f>
        <v>0</v>
      </c>
      <c r="AG18" s="91">
        <f t="shared" si="13"/>
        <v>0</v>
      </c>
      <c r="AH18" s="91">
        <f t="shared" si="14"/>
        <v>0</v>
      </c>
      <c r="AI18" s="100" t="str">
        <f t="shared" si="15"/>
        <v>Fail</v>
      </c>
      <c r="AJ18" s="110">
        <f>SUM(SUMIF(Survey!CZ18:DA18,{"&gt;0","&lt;0"})*{1,-1})</f>
        <v>0</v>
      </c>
      <c r="AK18" s="113">
        <f t="shared" si="16"/>
        <v>0</v>
      </c>
      <c r="AL18" s="112">
        <f t="shared" si="17"/>
        <v>100</v>
      </c>
      <c r="AM18" s="100" t="str">
        <f t="shared" si="18"/>
        <v>Fail</v>
      </c>
      <c r="AN18" s="110">
        <f>SUM(SUMIF(Survey!DC18:DL18,{"&gt;0","&lt;0"})*{1,-1})</f>
        <v>0</v>
      </c>
      <c r="AO18" s="113">
        <f t="shared" si="19"/>
        <v>0</v>
      </c>
      <c r="AP18" s="112">
        <f t="shared" si="20"/>
        <v>100</v>
      </c>
      <c r="AQ18" s="91" t="str">
        <f t="shared" si="21"/>
        <v>Fail</v>
      </c>
      <c r="AR18" s="92">
        <f>SUM(SUMIF(Survey!DO18:DU18,{"&gt;0","&lt;0"})*{1,-1})</f>
        <v>0</v>
      </c>
      <c r="AS18" s="91">
        <f t="shared" si="22"/>
        <v>0</v>
      </c>
      <c r="AT18" s="91">
        <f t="shared" si="23"/>
        <v>100</v>
      </c>
      <c r="AU18" s="100" t="str">
        <f t="shared" si="24"/>
        <v>Fail</v>
      </c>
      <c r="AV18" s="110">
        <f>SUM(SUMIF(Survey!DW18:EC18,{"&gt;0","&lt;0"})*{1,-1})</f>
        <v>0</v>
      </c>
      <c r="AW18" s="113">
        <f t="shared" si="25"/>
        <v>0</v>
      </c>
      <c r="AX18" s="112">
        <f t="shared" si="26"/>
        <v>100</v>
      </c>
    </row>
    <row r="19" spans="1:50" x14ac:dyDescent="0.35">
      <c r="A19" s="1">
        <v>16</v>
      </c>
      <c r="B19" s="91" t="str">
        <f t="shared" si="1"/>
        <v>Fail</v>
      </c>
      <c r="C19" s="91">
        <f>Survey!I19</f>
        <v>0</v>
      </c>
      <c r="D19" s="91" t="str">
        <f t="shared" si="0"/>
        <v>Fail</v>
      </c>
      <c r="E19" s="91" t="str">
        <f>IF(COUNTIF(J19:T19:Q19,"Fail"),"Fail","Pass")</f>
        <v>Fail</v>
      </c>
      <c r="G19" s="100" t="str">
        <f t="shared" si="2"/>
        <v>Pass</v>
      </c>
      <c r="H19" s="101">
        <f>COUNTBLANK(Survey!$A$3:$EI$3)</f>
        <v>5</v>
      </c>
      <c r="I19" s="102">
        <f>COUNTA(Survey!$A$3:$EI$3)</f>
        <v>134</v>
      </c>
      <c r="J19" s="100" t="str">
        <f t="shared" si="3"/>
        <v>Fail</v>
      </c>
      <c r="K19" s="103">
        <f>COUNTBLANK(Survey!B19)+COUNTBLANK(Survey!D19:F19)+COUNTBLANK(Survey!H19:J19)+COUNTBLANK(Survey!L19:O19)+COUNTBLANK(Survey!Q19)+COUNTBLANK(Survey!T19:V19)+COUNTBLANK(Survey!Y19:Z19)</f>
        <v>17</v>
      </c>
      <c r="L19" s="100" t="str">
        <f t="shared" si="4"/>
        <v>Fail</v>
      </c>
      <c r="M19" s="104">
        <f>Survey!F19</f>
        <v>0</v>
      </c>
      <c r="N19" s="105">
        <f>LEN(Survey!G19)</f>
        <v>0</v>
      </c>
      <c r="O19" s="100" t="str">
        <f t="shared" si="5"/>
        <v>Fail</v>
      </c>
      <c r="P19" s="106">
        <f>(Survey!$AE19)</f>
        <v>0</v>
      </c>
      <c r="Q19" s="100" t="str">
        <f>IF(OR(MIN(R19:S19)&lt;-1,S19&gt;R19,ISBLANK(Survey!AK19),ISBLANK(Survey!AL19)),"Fail",IF(MAX(R19:S19)&gt;1, "Warning","Pass"))</f>
        <v>Fail</v>
      </c>
      <c r="R19" s="107">
        <f>Survey!AK19</f>
        <v>0</v>
      </c>
      <c r="S19" s="108">
        <f>Survey!AL19</f>
        <v>0</v>
      </c>
      <c r="T19" s="91" t="str">
        <f t="shared" si="6"/>
        <v>Fail</v>
      </c>
      <c r="U19" s="92">
        <f>ABS(Survey!$AE19)</f>
        <v>0</v>
      </c>
      <c r="V19" s="92">
        <f>SUM(SUMIF(Survey!AN19:AS19,{"&gt;0","&lt;0"})*{1,-1})-SUM(SUMIF(Survey!AU19:AZ19,{"&gt;0","&lt;0"})*{1,-1})</f>
        <v>0</v>
      </c>
      <c r="W19" s="109" t="str">
        <f t="shared" si="7"/>
        <v>No holdings</v>
      </c>
      <c r="X19" s="91">
        <f t="shared" si="8"/>
        <v>0</v>
      </c>
      <c r="Y19" s="100" t="str">
        <f t="shared" si="9"/>
        <v>Fail</v>
      </c>
      <c r="Z19" s="110">
        <f>ABS(Survey!$AE19)</f>
        <v>0</v>
      </c>
      <c r="AA19" s="110">
        <f>SUM(SUMIF(Survey!BB19:BM19,{"&gt;0","&lt;0"})*{1,-1})-SUM(SUMIF(Survey!BO19:BZ19,{"&gt;0","&lt;0"})*{1,-1})</f>
        <v>0</v>
      </c>
      <c r="AB19" s="111" t="str">
        <f t="shared" si="10"/>
        <v>No holdings</v>
      </c>
      <c r="AC19" s="112">
        <f t="shared" si="11"/>
        <v>0</v>
      </c>
      <c r="AD19" s="91" t="str">
        <f t="shared" si="12"/>
        <v>Pass</v>
      </c>
      <c r="AE19" s="92">
        <f>ABS(Survey!BL19) + ABS(Survey!BY19)</f>
        <v>0</v>
      </c>
      <c r="AF19" s="92">
        <f>SUM(SUMIF(Survey!CC19:CH19,{"&gt;0","&lt;0"})*{1,-1})+SUM(SUMIF(Survey!CJ19:CO19,{"&gt;0","&lt;0"})*{1,-1})</f>
        <v>0</v>
      </c>
      <c r="AG19" s="91">
        <f t="shared" si="13"/>
        <v>0</v>
      </c>
      <c r="AH19" s="91">
        <f t="shared" si="14"/>
        <v>0</v>
      </c>
      <c r="AI19" s="100" t="str">
        <f t="shared" si="15"/>
        <v>Fail</v>
      </c>
      <c r="AJ19" s="110">
        <f>SUM(SUMIF(Survey!CZ19:DA19,{"&gt;0","&lt;0"})*{1,-1})</f>
        <v>0</v>
      </c>
      <c r="AK19" s="113">
        <f t="shared" si="16"/>
        <v>0</v>
      </c>
      <c r="AL19" s="112">
        <f t="shared" si="17"/>
        <v>100</v>
      </c>
      <c r="AM19" s="100" t="str">
        <f t="shared" si="18"/>
        <v>Fail</v>
      </c>
      <c r="AN19" s="110">
        <f>SUM(SUMIF(Survey!DC19:DL19,{"&gt;0","&lt;0"})*{1,-1})</f>
        <v>0</v>
      </c>
      <c r="AO19" s="113">
        <f t="shared" si="19"/>
        <v>0</v>
      </c>
      <c r="AP19" s="112">
        <f t="shared" si="20"/>
        <v>100</v>
      </c>
      <c r="AQ19" s="91" t="str">
        <f t="shared" si="21"/>
        <v>Fail</v>
      </c>
      <c r="AR19" s="92">
        <f>SUM(SUMIF(Survey!DO19:DU19,{"&gt;0","&lt;0"})*{1,-1})</f>
        <v>0</v>
      </c>
      <c r="AS19" s="91">
        <f t="shared" si="22"/>
        <v>0</v>
      </c>
      <c r="AT19" s="91">
        <f t="shared" si="23"/>
        <v>100</v>
      </c>
      <c r="AU19" s="100" t="str">
        <f t="shared" si="24"/>
        <v>Fail</v>
      </c>
      <c r="AV19" s="110">
        <f>SUM(SUMIF(Survey!DW19:EC19,{"&gt;0","&lt;0"})*{1,-1})</f>
        <v>0</v>
      </c>
      <c r="AW19" s="113">
        <f t="shared" si="25"/>
        <v>0</v>
      </c>
      <c r="AX19" s="112">
        <f t="shared" si="26"/>
        <v>100</v>
      </c>
    </row>
    <row r="20" spans="1:50" x14ac:dyDescent="0.35">
      <c r="A20" s="1">
        <v>17</v>
      </c>
      <c r="B20" s="91" t="str">
        <f t="shared" si="1"/>
        <v>Fail</v>
      </c>
      <c r="C20" s="91">
        <f>Survey!I20</f>
        <v>0</v>
      </c>
      <c r="D20" s="91" t="str">
        <f t="shared" si="0"/>
        <v>Fail</v>
      </c>
      <c r="E20" s="91" t="str">
        <f>IF(COUNTIF(J20:T20:Q20,"Fail"),"Fail","Pass")</f>
        <v>Fail</v>
      </c>
      <c r="G20" s="100" t="str">
        <f t="shared" si="2"/>
        <v>Pass</v>
      </c>
      <c r="H20" s="101">
        <f>COUNTBLANK(Survey!$A$3:$EI$3)</f>
        <v>5</v>
      </c>
      <c r="I20" s="102">
        <f>COUNTA(Survey!$A$3:$EI$3)</f>
        <v>134</v>
      </c>
      <c r="J20" s="100" t="str">
        <f t="shared" si="3"/>
        <v>Fail</v>
      </c>
      <c r="K20" s="103">
        <f>COUNTBLANK(Survey!B20)+COUNTBLANK(Survey!D20:F20)+COUNTBLANK(Survey!H20:J20)+COUNTBLANK(Survey!L20:O20)+COUNTBLANK(Survey!Q20)+COUNTBLANK(Survey!T20:V20)+COUNTBLANK(Survey!Y20:Z20)</f>
        <v>17</v>
      </c>
      <c r="L20" s="100" t="str">
        <f t="shared" si="4"/>
        <v>Fail</v>
      </c>
      <c r="M20" s="104">
        <f>Survey!F20</f>
        <v>0</v>
      </c>
      <c r="N20" s="105">
        <f>LEN(Survey!G20)</f>
        <v>0</v>
      </c>
      <c r="O20" s="100" t="str">
        <f t="shared" si="5"/>
        <v>Fail</v>
      </c>
      <c r="P20" s="106">
        <f>(Survey!$AE20)</f>
        <v>0</v>
      </c>
      <c r="Q20" s="100" t="str">
        <f>IF(OR(MIN(R20:S20)&lt;-1,S20&gt;R20,ISBLANK(Survey!AK20),ISBLANK(Survey!AL20)),"Fail",IF(MAX(R20:S20)&gt;1, "Warning","Pass"))</f>
        <v>Fail</v>
      </c>
      <c r="R20" s="107">
        <f>Survey!AK20</f>
        <v>0</v>
      </c>
      <c r="S20" s="108">
        <f>Survey!AL20</f>
        <v>0</v>
      </c>
      <c r="T20" s="91" t="str">
        <f t="shared" si="6"/>
        <v>Fail</v>
      </c>
      <c r="U20" s="92">
        <f>ABS(Survey!$AE20)</f>
        <v>0</v>
      </c>
      <c r="V20" s="92">
        <f>SUM(SUMIF(Survey!AN20:AS20,{"&gt;0","&lt;0"})*{1,-1})-SUM(SUMIF(Survey!AU20:AZ20,{"&gt;0","&lt;0"})*{1,-1})</f>
        <v>0</v>
      </c>
      <c r="W20" s="109" t="str">
        <f t="shared" si="7"/>
        <v>No holdings</v>
      </c>
      <c r="X20" s="91">
        <f t="shared" si="8"/>
        <v>0</v>
      </c>
      <c r="Y20" s="100" t="str">
        <f t="shared" si="9"/>
        <v>Fail</v>
      </c>
      <c r="Z20" s="110">
        <f>ABS(Survey!$AE20)</f>
        <v>0</v>
      </c>
      <c r="AA20" s="110">
        <f>SUM(SUMIF(Survey!BB20:BM20,{"&gt;0","&lt;0"})*{1,-1})-SUM(SUMIF(Survey!BO20:BZ20,{"&gt;0","&lt;0"})*{1,-1})</f>
        <v>0</v>
      </c>
      <c r="AB20" s="111" t="str">
        <f t="shared" si="10"/>
        <v>No holdings</v>
      </c>
      <c r="AC20" s="112">
        <f t="shared" si="11"/>
        <v>0</v>
      </c>
      <c r="AD20" s="91" t="str">
        <f t="shared" si="12"/>
        <v>Pass</v>
      </c>
      <c r="AE20" s="92">
        <f>ABS(Survey!BL20) + ABS(Survey!BY20)</f>
        <v>0</v>
      </c>
      <c r="AF20" s="92">
        <f>SUM(SUMIF(Survey!CC20:CH20,{"&gt;0","&lt;0"})*{1,-1})+SUM(SUMIF(Survey!CJ20:CO20,{"&gt;0","&lt;0"})*{1,-1})</f>
        <v>0</v>
      </c>
      <c r="AG20" s="91">
        <f t="shared" si="13"/>
        <v>0</v>
      </c>
      <c r="AH20" s="91">
        <f t="shared" si="14"/>
        <v>0</v>
      </c>
      <c r="AI20" s="100" t="str">
        <f t="shared" si="15"/>
        <v>Fail</v>
      </c>
      <c r="AJ20" s="110">
        <f>SUM(SUMIF(Survey!CZ20:DA20,{"&gt;0","&lt;0"})*{1,-1})</f>
        <v>0</v>
      </c>
      <c r="AK20" s="113">
        <f t="shared" si="16"/>
        <v>0</v>
      </c>
      <c r="AL20" s="112">
        <f t="shared" si="17"/>
        <v>100</v>
      </c>
      <c r="AM20" s="100" t="str">
        <f t="shared" si="18"/>
        <v>Fail</v>
      </c>
      <c r="AN20" s="110">
        <f>SUM(SUMIF(Survey!DC20:DL20,{"&gt;0","&lt;0"})*{1,-1})</f>
        <v>0</v>
      </c>
      <c r="AO20" s="113">
        <f t="shared" si="19"/>
        <v>0</v>
      </c>
      <c r="AP20" s="112">
        <f t="shared" si="20"/>
        <v>100</v>
      </c>
      <c r="AQ20" s="91" t="str">
        <f t="shared" si="21"/>
        <v>Fail</v>
      </c>
      <c r="AR20" s="92">
        <f>SUM(SUMIF(Survey!DO20:DU20,{"&gt;0","&lt;0"})*{1,-1})</f>
        <v>0</v>
      </c>
      <c r="AS20" s="91">
        <f t="shared" si="22"/>
        <v>0</v>
      </c>
      <c r="AT20" s="91">
        <f t="shared" si="23"/>
        <v>100</v>
      </c>
      <c r="AU20" s="100" t="str">
        <f t="shared" si="24"/>
        <v>Fail</v>
      </c>
      <c r="AV20" s="110">
        <f>SUM(SUMIF(Survey!DW20:EC20,{"&gt;0","&lt;0"})*{1,-1})</f>
        <v>0</v>
      </c>
      <c r="AW20" s="113">
        <f t="shared" si="25"/>
        <v>0</v>
      </c>
      <c r="AX20" s="112">
        <f t="shared" si="26"/>
        <v>100</v>
      </c>
    </row>
    <row r="21" spans="1:50" x14ac:dyDescent="0.35">
      <c r="A21" s="1">
        <v>18</v>
      </c>
      <c r="B21" s="91" t="str">
        <f t="shared" si="1"/>
        <v>Fail</v>
      </c>
      <c r="C21" s="91">
        <f>Survey!I21</f>
        <v>0</v>
      </c>
      <c r="D21" s="91" t="str">
        <f t="shared" si="0"/>
        <v>Fail</v>
      </c>
      <c r="E21" s="91" t="str">
        <f>IF(COUNTIF(J21:T21:Q21,"Fail"),"Fail","Pass")</f>
        <v>Fail</v>
      </c>
      <c r="G21" s="100" t="str">
        <f t="shared" si="2"/>
        <v>Pass</v>
      </c>
      <c r="H21" s="101">
        <f>COUNTBLANK(Survey!$A$3:$EI$3)</f>
        <v>5</v>
      </c>
      <c r="I21" s="102">
        <f>COUNTA(Survey!$A$3:$EI$3)</f>
        <v>134</v>
      </c>
      <c r="J21" s="100" t="str">
        <f t="shared" si="3"/>
        <v>Fail</v>
      </c>
      <c r="K21" s="103">
        <f>COUNTBLANK(Survey!B21)+COUNTBLANK(Survey!D21:F21)+COUNTBLANK(Survey!H21:J21)+COUNTBLANK(Survey!L21:O21)+COUNTBLANK(Survey!Q21)+COUNTBLANK(Survey!T21:V21)+COUNTBLANK(Survey!Y21:Z21)</f>
        <v>17</v>
      </c>
      <c r="L21" s="100" t="str">
        <f t="shared" si="4"/>
        <v>Fail</v>
      </c>
      <c r="M21" s="104">
        <f>Survey!F21</f>
        <v>0</v>
      </c>
      <c r="N21" s="105">
        <f>LEN(Survey!G21)</f>
        <v>0</v>
      </c>
      <c r="O21" s="100" t="str">
        <f t="shared" si="5"/>
        <v>Fail</v>
      </c>
      <c r="P21" s="106">
        <f>(Survey!$AE21)</f>
        <v>0</v>
      </c>
      <c r="Q21" s="100" t="str">
        <f>IF(OR(MIN(R21:S21)&lt;-1,S21&gt;R21,ISBLANK(Survey!AK21),ISBLANK(Survey!AL21)),"Fail",IF(MAX(R21:S21)&gt;1, "Warning","Pass"))</f>
        <v>Fail</v>
      </c>
      <c r="R21" s="107">
        <f>Survey!AK21</f>
        <v>0</v>
      </c>
      <c r="S21" s="108">
        <f>Survey!AL21</f>
        <v>0</v>
      </c>
      <c r="T21" s="91" t="str">
        <f t="shared" si="6"/>
        <v>Fail</v>
      </c>
      <c r="U21" s="92">
        <f>ABS(Survey!$AE21)</f>
        <v>0</v>
      </c>
      <c r="V21" s="92">
        <f>SUM(SUMIF(Survey!AN21:AS21,{"&gt;0","&lt;0"})*{1,-1})-SUM(SUMIF(Survey!AU21:AZ21,{"&gt;0","&lt;0"})*{1,-1})</f>
        <v>0</v>
      </c>
      <c r="W21" s="109" t="str">
        <f t="shared" si="7"/>
        <v>No holdings</v>
      </c>
      <c r="X21" s="91">
        <f t="shared" si="8"/>
        <v>0</v>
      </c>
      <c r="Y21" s="100" t="str">
        <f t="shared" si="9"/>
        <v>Fail</v>
      </c>
      <c r="Z21" s="110">
        <f>ABS(Survey!$AE21)</f>
        <v>0</v>
      </c>
      <c r="AA21" s="110">
        <f>SUM(SUMIF(Survey!BB21:BM21,{"&gt;0","&lt;0"})*{1,-1})-SUM(SUMIF(Survey!BO21:BZ21,{"&gt;0","&lt;0"})*{1,-1})</f>
        <v>0</v>
      </c>
      <c r="AB21" s="111" t="str">
        <f t="shared" si="10"/>
        <v>No holdings</v>
      </c>
      <c r="AC21" s="112">
        <f t="shared" si="11"/>
        <v>0</v>
      </c>
      <c r="AD21" s="91" t="str">
        <f t="shared" si="12"/>
        <v>Pass</v>
      </c>
      <c r="AE21" s="92">
        <f>ABS(Survey!BL21) + ABS(Survey!BY21)</f>
        <v>0</v>
      </c>
      <c r="AF21" s="92">
        <f>SUM(SUMIF(Survey!CC21:CH21,{"&gt;0","&lt;0"})*{1,-1})+SUM(SUMIF(Survey!CJ21:CO21,{"&gt;0","&lt;0"})*{1,-1})</f>
        <v>0</v>
      </c>
      <c r="AG21" s="91">
        <f t="shared" si="13"/>
        <v>0</v>
      </c>
      <c r="AH21" s="91">
        <f t="shared" si="14"/>
        <v>0</v>
      </c>
      <c r="AI21" s="100" t="str">
        <f t="shared" si="15"/>
        <v>Fail</v>
      </c>
      <c r="AJ21" s="110">
        <f>SUM(SUMIF(Survey!CZ21:DA21,{"&gt;0","&lt;0"})*{1,-1})</f>
        <v>0</v>
      </c>
      <c r="AK21" s="113">
        <f t="shared" si="16"/>
        <v>0</v>
      </c>
      <c r="AL21" s="112">
        <f t="shared" si="17"/>
        <v>100</v>
      </c>
      <c r="AM21" s="100" t="str">
        <f t="shared" si="18"/>
        <v>Fail</v>
      </c>
      <c r="AN21" s="110">
        <f>SUM(SUMIF(Survey!DC21:DL21,{"&gt;0","&lt;0"})*{1,-1})</f>
        <v>0</v>
      </c>
      <c r="AO21" s="113">
        <f t="shared" si="19"/>
        <v>0</v>
      </c>
      <c r="AP21" s="112">
        <f t="shared" si="20"/>
        <v>100</v>
      </c>
      <c r="AQ21" s="91" t="str">
        <f t="shared" si="21"/>
        <v>Fail</v>
      </c>
      <c r="AR21" s="92">
        <f>SUM(SUMIF(Survey!DO21:DU21,{"&gt;0","&lt;0"})*{1,-1})</f>
        <v>0</v>
      </c>
      <c r="AS21" s="91">
        <f t="shared" si="22"/>
        <v>0</v>
      </c>
      <c r="AT21" s="91">
        <f t="shared" si="23"/>
        <v>100</v>
      </c>
      <c r="AU21" s="100" t="str">
        <f t="shared" si="24"/>
        <v>Fail</v>
      </c>
      <c r="AV21" s="110">
        <f>SUM(SUMIF(Survey!DW21:EC21,{"&gt;0","&lt;0"})*{1,-1})</f>
        <v>0</v>
      </c>
      <c r="AW21" s="113">
        <f t="shared" si="25"/>
        <v>0</v>
      </c>
      <c r="AX21" s="112">
        <f t="shared" si="26"/>
        <v>100</v>
      </c>
    </row>
    <row r="22" spans="1:50" x14ac:dyDescent="0.35">
      <c r="A22" s="1">
        <v>19</v>
      </c>
      <c r="B22" s="91" t="str">
        <f t="shared" si="1"/>
        <v>Fail</v>
      </c>
      <c r="C22" s="91">
        <f>Survey!I22</f>
        <v>0</v>
      </c>
      <c r="D22" s="91" t="str">
        <f t="shared" si="0"/>
        <v>Fail</v>
      </c>
      <c r="E22" s="91" t="str">
        <f>IF(COUNTIF(J22:T22:Q22,"Fail"),"Fail","Pass")</f>
        <v>Fail</v>
      </c>
      <c r="G22" s="100" t="str">
        <f t="shared" si="2"/>
        <v>Pass</v>
      </c>
      <c r="H22" s="101">
        <f>COUNTBLANK(Survey!$A$3:$EI$3)</f>
        <v>5</v>
      </c>
      <c r="I22" s="102">
        <f>COUNTA(Survey!$A$3:$EI$3)</f>
        <v>134</v>
      </c>
      <c r="J22" s="100" t="str">
        <f t="shared" si="3"/>
        <v>Fail</v>
      </c>
      <c r="K22" s="103">
        <f>COUNTBLANK(Survey!B22)+COUNTBLANK(Survey!D22:F22)+COUNTBLANK(Survey!H22:J22)+COUNTBLANK(Survey!L22:O22)+COUNTBLANK(Survey!Q22)+COUNTBLANK(Survey!T22:V22)+COUNTBLANK(Survey!Y22:Z22)</f>
        <v>17</v>
      </c>
      <c r="L22" s="100" t="str">
        <f t="shared" si="4"/>
        <v>Fail</v>
      </c>
      <c r="M22" s="104">
        <f>Survey!F22</f>
        <v>0</v>
      </c>
      <c r="N22" s="105">
        <f>LEN(Survey!G22)</f>
        <v>0</v>
      </c>
      <c r="O22" s="100" t="str">
        <f t="shared" si="5"/>
        <v>Fail</v>
      </c>
      <c r="P22" s="106">
        <f>(Survey!$AE22)</f>
        <v>0</v>
      </c>
      <c r="Q22" s="100" t="str">
        <f>IF(OR(MIN(R22:S22)&lt;-1,S22&gt;R22,ISBLANK(Survey!AK22),ISBLANK(Survey!AL22)),"Fail",IF(MAX(R22:S22)&gt;1, "Warning","Pass"))</f>
        <v>Fail</v>
      </c>
      <c r="R22" s="107">
        <f>Survey!AK22</f>
        <v>0</v>
      </c>
      <c r="S22" s="108">
        <f>Survey!AL22</f>
        <v>0</v>
      </c>
      <c r="T22" s="91" t="str">
        <f t="shared" si="6"/>
        <v>Fail</v>
      </c>
      <c r="U22" s="92">
        <f>ABS(Survey!$AE22)</f>
        <v>0</v>
      </c>
      <c r="V22" s="92">
        <f>SUM(SUMIF(Survey!AN22:AS22,{"&gt;0","&lt;0"})*{1,-1})-SUM(SUMIF(Survey!AU22:AZ22,{"&gt;0","&lt;0"})*{1,-1})</f>
        <v>0</v>
      </c>
      <c r="W22" s="109" t="str">
        <f t="shared" si="7"/>
        <v>No holdings</v>
      </c>
      <c r="X22" s="91">
        <f t="shared" si="8"/>
        <v>0</v>
      </c>
      <c r="Y22" s="100" t="str">
        <f t="shared" si="9"/>
        <v>Fail</v>
      </c>
      <c r="Z22" s="110">
        <f>ABS(Survey!$AE22)</f>
        <v>0</v>
      </c>
      <c r="AA22" s="110">
        <f>SUM(SUMIF(Survey!BB22:BM22,{"&gt;0","&lt;0"})*{1,-1})-SUM(SUMIF(Survey!BO22:BZ22,{"&gt;0","&lt;0"})*{1,-1})</f>
        <v>0</v>
      </c>
      <c r="AB22" s="111" t="str">
        <f t="shared" si="10"/>
        <v>No holdings</v>
      </c>
      <c r="AC22" s="112">
        <f t="shared" si="11"/>
        <v>0</v>
      </c>
      <c r="AD22" s="91" t="str">
        <f t="shared" si="12"/>
        <v>Pass</v>
      </c>
      <c r="AE22" s="92">
        <f>ABS(Survey!BL22) + ABS(Survey!BY22)</f>
        <v>0</v>
      </c>
      <c r="AF22" s="92">
        <f>SUM(SUMIF(Survey!CC22:CH22,{"&gt;0","&lt;0"})*{1,-1})+SUM(SUMIF(Survey!CJ22:CO22,{"&gt;0","&lt;0"})*{1,-1})</f>
        <v>0</v>
      </c>
      <c r="AG22" s="91">
        <f t="shared" si="13"/>
        <v>0</v>
      </c>
      <c r="AH22" s="91">
        <f t="shared" si="14"/>
        <v>0</v>
      </c>
      <c r="AI22" s="100" t="str">
        <f t="shared" si="15"/>
        <v>Fail</v>
      </c>
      <c r="AJ22" s="110">
        <f>SUM(SUMIF(Survey!CZ22:DA22,{"&gt;0","&lt;0"})*{1,-1})</f>
        <v>0</v>
      </c>
      <c r="AK22" s="113">
        <f t="shared" si="16"/>
        <v>0</v>
      </c>
      <c r="AL22" s="112">
        <f t="shared" si="17"/>
        <v>100</v>
      </c>
      <c r="AM22" s="100" t="str">
        <f t="shared" si="18"/>
        <v>Fail</v>
      </c>
      <c r="AN22" s="110">
        <f>SUM(SUMIF(Survey!DC22:DL22,{"&gt;0","&lt;0"})*{1,-1})</f>
        <v>0</v>
      </c>
      <c r="AO22" s="113">
        <f t="shared" si="19"/>
        <v>0</v>
      </c>
      <c r="AP22" s="112">
        <f t="shared" si="20"/>
        <v>100</v>
      </c>
      <c r="AQ22" s="91" t="str">
        <f t="shared" si="21"/>
        <v>Fail</v>
      </c>
      <c r="AR22" s="92">
        <f>SUM(SUMIF(Survey!DO22:DU22,{"&gt;0","&lt;0"})*{1,-1})</f>
        <v>0</v>
      </c>
      <c r="AS22" s="91">
        <f t="shared" si="22"/>
        <v>0</v>
      </c>
      <c r="AT22" s="91">
        <f t="shared" si="23"/>
        <v>100</v>
      </c>
      <c r="AU22" s="100" t="str">
        <f t="shared" si="24"/>
        <v>Fail</v>
      </c>
      <c r="AV22" s="110">
        <f>SUM(SUMIF(Survey!DW22:EC22,{"&gt;0","&lt;0"})*{1,-1})</f>
        <v>0</v>
      </c>
      <c r="AW22" s="113">
        <f t="shared" si="25"/>
        <v>0</v>
      </c>
      <c r="AX22" s="112">
        <f t="shared" si="26"/>
        <v>100</v>
      </c>
    </row>
    <row r="23" spans="1:50" x14ac:dyDescent="0.35">
      <c r="A23" s="1">
        <v>20</v>
      </c>
      <c r="B23" s="91" t="str">
        <f t="shared" si="1"/>
        <v>Fail</v>
      </c>
      <c r="C23" s="91">
        <f>Survey!I23</f>
        <v>0</v>
      </c>
      <c r="D23" s="91" t="str">
        <f t="shared" si="0"/>
        <v>Fail</v>
      </c>
      <c r="E23" s="91" t="str">
        <f>IF(COUNTIF(J23:T23:Q23,"Fail"),"Fail","Pass")</f>
        <v>Fail</v>
      </c>
      <c r="G23" s="100" t="str">
        <f t="shared" si="2"/>
        <v>Pass</v>
      </c>
      <c r="H23" s="101">
        <f>COUNTBLANK(Survey!$A$3:$EI$3)</f>
        <v>5</v>
      </c>
      <c r="I23" s="102">
        <f>COUNTA(Survey!$A$3:$EI$3)</f>
        <v>134</v>
      </c>
      <c r="J23" s="100" t="str">
        <f t="shared" si="3"/>
        <v>Fail</v>
      </c>
      <c r="K23" s="103">
        <f>COUNTBLANK(Survey!B23)+COUNTBLANK(Survey!D23:F23)+COUNTBLANK(Survey!H23:J23)+COUNTBLANK(Survey!L23:O23)+COUNTBLANK(Survey!Q23)+COUNTBLANK(Survey!T23:V23)+COUNTBLANK(Survey!Y23:Z23)</f>
        <v>17</v>
      </c>
      <c r="L23" s="100" t="str">
        <f t="shared" si="4"/>
        <v>Fail</v>
      </c>
      <c r="M23" s="104">
        <f>Survey!F23</f>
        <v>0</v>
      </c>
      <c r="N23" s="105">
        <f>LEN(Survey!G23)</f>
        <v>0</v>
      </c>
      <c r="O23" s="100" t="str">
        <f t="shared" si="5"/>
        <v>Fail</v>
      </c>
      <c r="P23" s="106">
        <f>(Survey!$AE23)</f>
        <v>0</v>
      </c>
      <c r="Q23" s="100" t="str">
        <f>IF(OR(MIN(R23:S23)&lt;-1,S23&gt;R23,ISBLANK(Survey!AK23),ISBLANK(Survey!AL23)),"Fail",IF(MAX(R23:S23)&gt;1, "Warning","Pass"))</f>
        <v>Fail</v>
      </c>
      <c r="R23" s="107">
        <f>Survey!AK23</f>
        <v>0</v>
      </c>
      <c r="S23" s="108">
        <f>Survey!AL23</f>
        <v>0</v>
      </c>
      <c r="T23" s="91" t="str">
        <f t="shared" si="6"/>
        <v>Fail</v>
      </c>
      <c r="U23" s="92">
        <f>ABS(Survey!$AE23)</f>
        <v>0</v>
      </c>
      <c r="V23" s="92">
        <f>SUM(SUMIF(Survey!AN23:AS23,{"&gt;0","&lt;0"})*{1,-1})-SUM(SUMIF(Survey!AU23:AZ23,{"&gt;0","&lt;0"})*{1,-1})</f>
        <v>0</v>
      </c>
      <c r="W23" s="109" t="str">
        <f t="shared" si="7"/>
        <v>No holdings</v>
      </c>
      <c r="X23" s="91">
        <f t="shared" si="8"/>
        <v>0</v>
      </c>
      <c r="Y23" s="100" t="str">
        <f t="shared" si="9"/>
        <v>Fail</v>
      </c>
      <c r="Z23" s="110">
        <f>ABS(Survey!$AE23)</f>
        <v>0</v>
      </c>
      <c r="AA23" s="110">
        <f>SUM(SUMIF(Survey!BB23:BM23,{"&gt;0","&lt;0"})*{1,-1})-SUM(SUMIF(Survey!BO23:BZ23,{"&gt;0","&lt;0"})*{1,-1})</f>
        <v>0</v>
      </c>
      <c r="AB23" s="111" t="str">
        <f t="shared" si="10"/>
        <v>No holdings</v>
      </c>
      <c r="AC23" s="112">
        <f t="shared" si="11"/>
        <v>0</v>
      </c>
      <c r="AD23" s="91" t="str">
        <f t="shared" si="12"/>
        <v>Pass</v>
      </c>
      <c r="AE23" s="92">
        <f>ABS(Survey!BL23) + ABS(Survey!BY23)</f>
        <v>0</v>
      </c>
      <c r="AF23" s="92">
        <f>SUM(SUMIF(Survey!CC23:CH23,{"&gt;0","&lt;0"})*{1,-1})+SUM(SUMIF(Survey!CJ23:CO23,{"&gt;0","&lt;0"})*{1,-1})</f>
        <v>0</v>
      </c>
      <c r="AG23" s="91">
        <f t="shared" si="13"/>
        <v>0</v>
      </c>
      <c r="AH23" s="91">
        <f t="shared" si="14"/>
        <v>0</v>
      </c>
      <c r="AI23" s="100" t="str">
        <f t="shared" si="15"/>
        <v>Fail</v>
      </c>
      <c r="AJ23" s="110">
        <f>SUM(SUMIF(Survey!CZ23:DA23,{"&gt;0","&lt;0"})*{1,-1})</f>
        <v>0</v>
      </c>
      <c r="AK23" s="113">
        <f t="shared" si="16"/>
        <v>0</v>
      </c>
      <c r="AL23" s="112">
        <f t="shared" si="17"/>
        <v>100</v>
      </c>
      <c r="AM23" s="100" t="str">
        <f t="shared" si="18"/>
        <v>Fail</v>
      </c>
      <c r="AN23" s="110">
        <f>SUM(SUMIF(Survey!DC23:DL23,{"&gt;0","&lt;0"})*{1,-1})</f>
        <v>0</v>
      </c>
      <c r="AO23" s="113">
        <f t="shared" si="19"/>
        <v>0</v>
      </c>
      <c r="AP23" s="112">
        <f t="shared" si="20"/>
        <v>100</v>
      </c>
      <c r="AQ23" s="91" t="str">
        <f t="shared" si="21"/>
        <v>Fail</v>
      </c>
      <c r="AR23" s="92">
        <f>SUM(SUMIF(Survey!DO23:DU23,{"&gt;0","&lt;0"})*{1,-1})</f>
        <v>0</v>
      </c>
      <c r="AS23" s="91">
        <f t="shared" si="22"/>
        <v>0</v>
      </c>
      <c r="AT23" s="91">
        <f t="shared" si="23"/>
        <v>100</v>
      </c>
      <c r="AU23" s="100" t="str">
        <f t="shared" si="24"/>
        <v>Fail</v>
      </c>
      <c r="AV23" s="110">
        <f>SUM(SUMIF(Survey!DW23:EC23,{"&gt;0","&lt;0"})*{1,-1})</f>
        <v>0</v>
      </c>
      <c r="AW23" s="113">
        <f t="shared" si="25"/>
        <v>0</v>
      </c>
      <c r="AX23" s="112">
        <f t="shared" si="26"/>
        <v>100</v>
      </c>
    </row>
    <row r="24" spans="1:50" x14ac:dyDescent="0.35">
      <c r="A24" s="1">
        <v>21</v>
      </c>
      <c r="B24" s="91" t="str">
        <f t="shared" si="1"/>
        <v>Fail</v>
      </c>
      <c r="C24" s="91">
        <f>Survey!I24</f>
        <v>0</v>
      </c>
      <c r="D24" s="91" t="str">
        <f t="shared" si="0"/>
        <v>Fail</v>
      </c>
      <c r="E24" s="91" t="str">
        <f>IF(COUNTIF(J24:T24:Q24,"Fail"),"Fail","Pass")</f>
        <v>Fail</v>
      </c>
      <c r="G24" s="100" t="str">
        <f t="shared" si="2"/>
        <v>Pass</v>
      </c>
      <c r="H24" s="101">
        <f>COUNTBLANK(Survey!$A$3:$EI$3)</f>
        <v>5</v>
      </c>
      <c r="I24" s="102">
        <f>COUNTA(Survey!$A$3:$EI$3)</f>
        <v>134</v>
      </c>
      <c r="J24" s="100" t="str">
        <f t="shared" si="3"/>
        <v>Fail</v>
      </c>
      <c r="K24" s="103">
        <f>COUNTBLANK(Survey!B24)+COUNTBLANK(Survey!D24:F24)+COUNTBLANK(Survey!H24:J24)+COUNTBLANK(Survey!L24:O24)+COUNTBLANK(Survey!Q24)+COUNTBLANK(Survey!T24:V24)+COUNTBLANK(Survey!Y24:Z24)</f>
        <v>17</v>
      </c>
      <c r="L24" s="100" t="str">
        <f t="shared" si="4"/>
        <v>Fail</v>
      </c>
      <c r="M24" s="104">
        <f>Survey!F24</f>
        <v>0</v>
      </c>
      <c r="N24" s="105">
        <f>LEN(Survey!G24)</f>
        <v>0</v>
      </c>
      <c r="O24" s="100" t="str">
        <f t="shared" si="5"/>
        <v>Fail</v>
      </c>
      <c r="P24" s="106">
        <f>(Survey!$AE24)</f>
        <v>0</v>
      </c>
      <c r="Q24" s="100" t="str">
        <f>IF(OR(MIN(R24:S24)&lt;-1,S24&gt;R24,ISBLANK(Survey!AK24),ISBLANK(Survey!AL24)),"Fail",IF(MAX(R24:S24)&gt;1, "Warning","Pass"))</f>
        <v>Fail</v>
      </c>
      <c r="R24" s="107">
        <f>Survey!AK24</f>
        <v>0</v>
      </c>
      <c r="S24" s="108">
        <f>Survey!AL24</f>
        <v>0</v>
      </c>
      <c r="T24" s="91" t="str">
        <f t="shared" si="6"/>
        <v>Fail</v>
      </c>
      <c r="U24" s="92">
        <f>ABS(Survey!$AE24)</f>
        <v>0</v>
      </c>
      <c r="V24" s="92">
        <f>SUM(SUMIF(Survey!AN24:AS24,{"&gt;0","&lt;0"})*{1,-1})-SUM(SUMIF(Survey!AU24:AZ24,{"&gt;0","&lt;0"})*{1,-1})</f>
        <v>0</v>
      </c>
      <c r="W24" s="109" t="str">
        <f t="shared" si="7"/>
        <v>No holdings</v>
      </c>
      <c r="X24" s="91">
        <f t="shared" si="8"/>
        <v>0</v>
      </c>
      <c r="Y24" s="100" t="str">
        <f t="shared" si="9"/>
        <v>Fail</v>
      </c>
      <c r="Z24" s="110">
        <f>ABS(Survey!$AE24)</f>
        <v>0</v>
      </c>
      <c r="AA24" s="110">
        <f>SUM(SUMIF(Survey!BB24:BM24,{"&gt;0","&lt;0"})*{1,-1})-SUM(SUMIF(Survey!BO24:BZ24,{"&gt;0","&lt;0"})*{1,-1})</f>
        <v>0</v>
      </c>
      <c r="AB24" s="111" t="str">
        <f t="shared" si="10"/>
        <v>No holdings</v>
      </c>
      <c r="AC24" s="112">
        <f t="shared" si="11"/>
        <v>0</v>
      </c>
      <c r="AD24" s="91" t="str">
        <f t="shared" si="12"/>
        <v>Pass</v>
      </c>
      <c r="AE24" s="92">
        <f>ABS(Survey!BL24) + ABS(Survey!BY24)</f>
        <v>0</v>
      </c>
      <c r="AF24" s="92">
        <f>SUM(SUMIF(Survey!CC24:CH24,{"&gt;0","&lt;0"})*{1,-1})+SUM(SUMIF(Survey!CJ24:CO24,{"&gt;0","&lt;0"})*{1,-1})</f>
        <v>0</v>
      </c>
      <c r="AG24" s="91">
        <f t="shared" si="13"/>
        <v>0</v>
      </c>
      <c r="AH24" s="91">
        <f t="shared" si="14"/>
        <v>0</v>
      </c>
      <c r="AI24" s="100" t="str">
        <f t="shared" si="15"/>
        <v>Fail</v>
      </c>
      <c r="AJ24" s="110">
        <f>SUM(SUMIF(Survey!CZ24:DA24,{"&gt;0","&lt;0"})*{1,-1})</f>
        <v>0</v>
      </c>
      <c r="AK24" s="113">
        <f t="shared" si="16"/>
        <v>0</v>
      </c>
      <c r="AL24" s="112">
        <f t="shared" si="17"/>
        <v>100</v>
      </c>
      <c r="AM24" s="100" t="str">
        <f t="shared" si="18"/>
        <v>Fail</v>
      </c>
      <c r="AN24" s="110">
        <f>SUM(SUMIF(Survey!DC24:DL24,{"&gt;0","&lt;0"})*{1,-1})</f>
        <v>0</v>
      </c>
      <c r="AO24" s="113">
        <f t="shared" si="19"/>
        <v>0</v>
      </c>
      <c r="AP24" s="112">
        <f t="shared" si="20"/>
        <v>100</v>
      </c>
      <c r="AQ24" s="91" t="str">
        <f t="shared" si="21"/>
        <v>Fail</v>
      </c>
      <c r="AR24" s="92">
        <f>SUM(SUMIF(Survey!DO24:DU24,{"&gt;0","&lt;0"})*{1,-1})</f>
        <v>0</v>
      </c>
      <c r="AS24" s="91">
        <f t="shared" si="22"/>
        <v>0</v>
      </c>
      <c r="AT24" s="91">
        <f t="shared" si="23"/>
        <v>100</v>
      </c>
      <c r="AU24" s="100" t="str">
        <f t="shared" si="24"/>
        <v>Fail</v>
      </c>
      <c r="AV24" s="110">
        <f>SUM(SUMIF(Survey!DW24:EC24,{"&gt;0","&lt;0"})*{1,-1})</f>
        <v>0</v>
      </c>
      <c r="AW24" s="113">
        <f t="shared" si="25"/>
        <v>0</v>
      </c>
      <c r="AX24" s="112">
        <f t="shared" si="26"/>
        <v>100</v>
      </c>
    </row>
    <row r="25" spans="1:50" x14ac:dyDescent="0.35">
      <c r="A25" s="1">
        <v>22</v>
      </c>
      <c r="B25" s="91" t="str">
        <f t="shared" si="1"/>
        <v>Fail</v>
      </c>
      <c r="C25" s="91">
        <f>Survey!I25</f>
        <v>0</v>
      </c>
      <c r="D25" s="91" t="str">
        <f t="shared" si="0"/>
        <v>Fail</v>
      </c>
      <c r="E25" s="91" t="str">
        <f>IF(COUNTIF(J25:T25:Q25,"Fail"),"Fail","Pass")</f>
        <v>Fail</v>
      </c>
      <c r="G25" s="100" t="str">
        <f t="shared" si="2"/>
        <v>Pass</v>
      </c>
      <c r="H25" s="101">
        <f>COUNTBLANK(Survey!$A$3:$EI$3)</f>
        <v>5</v>
      </c>
      <c r="I25" s="102">
        <f>COUNTA(Survey!$A$3:$EI$3)</f>
        <v>134</v>
      </c>
      <c r="J25" s="100" t="str">
        <f t="shared" si="3"/>
        <v>Fail</v>
      </c>
      <c r="K25" s="103">
        <f>COUNTBLANK(Survey!B25)+COUNTBLANK(Survey!D25:F25)+COUNTBLANK(Survey!H25:J25)+COUNTBLANK(Survey!L25:O25)+COUNTBLANK(Survey!Q25)+COUNTBLANK(Survey!T25:V25)+COUNTBLANK(Survey!Y25:Z25)</f>
        <v>17</v>
      </c>
      <c r="L25" s="100" t="str">
        <f t="shared" si="4"/>
        <v>Fail</v>
      </c>
      <c r="M25" s="104">
        <f>Survey!F25</f>
        <v>0</v>
      </c>
      <c r="N25" s="105">
        <f>LEN(Survey!G25)</f>
        <v>0</v>
      </c>
      <c r="O25" s="100" t="str">
        <f t="shared" si="5"/>
        <v>Fail</v>
      </c>
      <c r="P25" s="106">
        <f>(Survey!$AE25)</f>
        <v>0</v>
      </c>
      <c r="Q25" s="100" t="str">
        <f>IF(OR(MIN(R25:S25)&lt;-1,S25&gt;R25,ISBLANK(Survey!AK25),ISBLANK(Survey!AL25)),"Fail",IF(MAX(R25:S25)&gt;1, "Warning","Pass"))</f>
        <v>Fail</v>
      </c>
      <c r="R25" s="107">
        <f>Survey!AK25</f>
        <v>0</v>
      </c>
      <c r="S25" s="108">
        <f>Survey!AL25</f>
        <v>0</v>
      </c>
      <c r="T25" s="91" t="str">
        <f t="shared" si="6"/>
        <v>Fail</v>
      </c>
      <c r="U25" s="92">
        <f>ABS(Survey!$AE25)</f>
        <v>0</v>
      </c>
      <c r="V25" s="92">
        <f>SUM(SUMIF(Survey!AN25:AS25,{"&gt;0","&lt;0"})*{1,-1})-SUM(SUMIF(Survey!AU25:AZ25,{"&gt;0","&lt;0"})*{1,-1})</f>
        <v>0</v>
      </c>
      <c r="W25" s="109" t="str">
        <f t="shared" si="7"/>
        <v>No holdings</v>
      </c>
      <c r="X25" s="91">
        <f t="shared" si="8"/>
        <v>0</v>
      </c>
      <c r="Y25" s="100" t="str">
        <f t="shared" si="9"/>
        <v>Fail</v>
      </c>
      <c r="Z25" s="110">
        <f>ABS(Survey!$AE25)</f>
        <v>0</v>
      </c>
      <c r="AA25" s="110">
        <f>SUM(SUMIF(Survey!BB25:BM25,{"&gt;0","&lt;0"})*{1,-1})-SUM(SUMIF(Survey!BO25:BZ25,{"&gt;0","&lt;0"})*{1,-1})</f>
        <v>0</v>
      </c>
      <c r="AB25" s="111" t="str">
        <f t="shared" si="10"/>
        <v>No holdings</v>
      </c>
      <c r="AC25" s="112">
        <f t="shared" si="11"/>
        <v>0</v>
      </c>
      <c r="AD25" s="91" t="str">
        <f t="shared" si="12"/>
        <v>Pass</v>
      </c>
      <c r="AE25" s="92">
        <f>ABS(Survey!BL25) + ABS(Survey!BY25)</f>
        <v>0</v>
      </c>
      <c r="AF25" s="92">
        <f>SUM(SUMIF(Survey!CC25:CH25,{"&gt;0","&lt;0"})*{1,-1})+SUM(SUMIF(Survey!CJ25:CO25,{"&gt;0","&lt;0"})*{1,-1})</f>
        <v>0</v>
      </c>
      <c r="AG25" s="91">
        <f t="shared" si="13"/>
        <v>0</v>
      </c>
      <c r="AH25" s="91">
        <f t="shared" si="14"/>
        <v>0</v>
      </c>
      <c r="AI25" s="100" t="str">
        <f t="shared" si="15"/>
        <v>Fail</v>
      </c>
      <c r="AJ25" s="110">
        <f>SUM(SUMIF(Survey!CZ25:DA25,{"&gt;0","&lt;0"})*{1,-1})</f>
        <v>0</v>
      </c>
      <c r="AK25" s="113">
        <f t="shared" si="16"/>
        <v>0</v>
      </c>
      <c r="AL25" s="112">
        <f t="shared" si="17"/>
        <v>100</v>
      </c>
      <c r="AM25" s="100" t="str">
        <f t="shared" si="18"/>
        <v>Fail</v>
      </c>
      <c r="AN25" s="110">
        <f>SUM(SUMIF(Survey!DC25:DL25,{"&gt;0","&lt;0"})*{1,-1})</f>
        <v>0</v>
      </c>
      <c r="AO25" s="113">
        <f t="shared" si="19"/>
        <v>0</v>
      </c>
      <c r="AP25" s="112">
        <f t="shared" si="20"/>
        <v>100</v>
      </c>
      <c r="AQ25" s="91" t="str">
        <f t="shared" si="21"/>
        <v>Fail</v>
      </c>
      <c r="AR25" s="92">
        <f>SUM(SUMIF(Survey!DO25:DU25,{"&gt;0","&lt;0"})*{1,-1})</f>
        <v>0</v>
      </c>
      <c r="AS25" s="91">
        <f t="shared" si="22"/>
        <v>0</v>
      </c>
      <c r="AT25" s="91">
        <f t="shared" si="23"/>
        <v>100</v>
      </c>
      <c r="AU25" s="100" t="str">
        <f t="shared" si="24"/>
        <v>Fail</v>
      </c>
      <c r="AV25" s="110">
        <f>SUM(SUMIF(Survey!DW25:EC25,{"&gt;0","&lt;0"})*{1,-1})</f>
        <v>0</v>
      </c>
      <c r="AW25" s="113">
        <f t="shared" si="25"/>
        <v>0</v>
      </c>
      <c r="AX25" s="112">
        <f t="shared" si="26"/>
        <v>100</v>
      </c>
    </row>
    <row r="26" spans="1:50" x14ac:dyDescent="0.35">
      <c r="A26" s="1">
        <v>23</v>
      </c>
      <c r="B26" s="91" t="str">
        <f t="shared" si="1"/>
        <v>Fail</v>
      </c>
      <c r="C26" s="91">
        <f>Survey!I26</f>
        <v>0</v>
      </c>
      <c r="D26" s="91" t="str">
        <f t="shared" si="0"/>
        <v>Fail</v>
      </c>
      <c r="E26" s="91" t="str">
        <f>IF(COUNTIF(J26:T26:Q26,"Fail"),"Fail","Pass")</f>
        <v>Fail</v>
      </c>
      <c r="G26" s="100" t="str">
        <f t="shared" si="2"/>
        <v>Pass</v>
      </c>
      <c r="H26" s="101">
        <f>COUNTBLANK(Survey!$A$3:$EI$3)</f>
        <v>5</v>
      </c>
      <c r="I26" s="102">
        <f>COUNTA(Survey!$A$3:$EI$3)</f>
        <v>134</v>
      </c>
      <c r="J26" s="100" t="str">
        <f t="shared" si="3"/>
        <v>Fail</v>
      </c>
      <c r="K26" s="103">
        <f>COUNTBLANK(Survey!B26)+COUNTBLANK(Survey!D26:F26)+COUNTBLANK(Survey!H26:J26)+COUNTBLANK(Survey!L26:O26)+COUNTBLANK(Survey!Q26)+COUNTBLANK(Survey!T26:V26)+COUNTBLANK(Survey!Y26:Z26)</f>
        <v>17</v>
      </c>
      <c r="L26" s="100" t="str">
        <f t="shared" si="4"/>
        <v>Fail</v>
      </c>
      <c r="M26" s="104">
        <f>Survey!F26</f>
        <v>0</v>
      </c>
      <c r="N26" s="105">
        <f>LEN(Survey!G26)</f>
        <v>0</v>
      </c>
      <c r="O26" s="100" t="str">
        <f t="shared" si="5"/>
        <v>Fail</v>
      </c>
      <c r="P26" s="106">
        <f>(Survey!$AE26)</f>
        <v>0</v>
      </c>
      <c r="Q26" s="100" t="str">
        <f>IF(OR(MIN(R26:S26)&lt;-1,S26&gt;R26,ISBLANK(Survey!AK26),ISBLANK(Survey!AL26)),"Fail",IF(MAX(R26:S26)&gt;1, "Warning","Pass"))</f>
        <v>Fail</v>
      </c>
      <c r="R26" s="107">
        <f>Survey!AK26</f>
        <v>0</v>
      </c>
      <c r="S26" s="108">
        <f>Survey!AL26</f>
        <v>0</v>
      </c>
      <c r="T26" s="91" t="str">
        <f t="shared" si="6"/>
        <v>Fail</v>
      </c>
      <c r="U26" s="92">
        <f>ABS(Survey!$AE26)</f>
        <v>0</v>
      </c>
      <c r="V26" s="92">
        <f>SUM(SUMIF(Survey!AN26:AS26,{"&gt;0","&lt;0"})*{1,-1})-SUM(SUMIF(Survey!AU26:AZ26,{"&gt;0","&lt;0"})*{1,-1})</f>
        <v>0</v>
      </c>
      <c r="W26" s="109" t="str">
        <f t="shared" si="7"/>
        <v>No holdings</v>
      </c>
      <c r="X26" s="91">
        <f t="shared" si="8"/>
        <v>0</v>
      </c>
      <c r="Y26" s="100" t="str">
        <f t="shared" si="9"/>
        <v>Fail</v>
      </c>
      <c r="Z26" s="110">
        <f>ABS(Survey!$AE26)</f>
        <v>0</v>
      </c>
      <c r="AA26" s="110">
        <f>SUM(SUMIF(Survey!BB26:BM26,{"&gt;0","&lt;0"})*{1,-1})-SUM(SUMIF(Survey!BO26:BZ26,{"&gt;0","&lt;0"})*{1,-1})</f>
        <v>0</v>
      </c>
      <c r="AB26" s="111" t="str">
        <f t="shared" si="10"/>
        <v>No holdings</v>
      </c>
      <c r="AC26" s="112">
        <f t="shared" si="11"/>
        <v>0</v>
      </c>
      <c r="AD26" s="91" t="str">
        <f t="shared" si="12"/>
        <v>Pass</v>
      </c>
      <c r="AE26" s="92">
        <f>ABS(Survey!BL26) + ABS(Survey!BY26)</f>
        <v>0</v>
      </c>
      <c r="AF26" s="92">
        <f>SUM(SUMIF(Survey!CC26:CH26,{"&gt;0","&lt;0"})*{1,-1})+SUM(SUMIF(Survey!CJ26:CO26,{"&gt;0","&lt;0"})*{1,-1})</f>
        <v>0</v>
      </c>
      <c r="AG26" s="91">
        <f t="shared" si="13"/>
        <v>0</v>
      </c>
      <c r="AH26" s="91">
        <f t="shared" si="14"/>
        <v>0</v>
      </c>
      <c r="AI26" s="100" t="str">
        <f t="shared" si="15"/>
        <v>Fail</v>
      </c>
      <c r="AJ26" s="110">
        <f>SUM(SUMIF(Survey!CZ26:DA26,{"&gt;0","&lt;0"})*{1,-1})</f>
        <v>0</v>
      </c>
      <c r="AK26" s="113">
        <f t="shared" si="16"/>
        <v>0</v>
      </c>
      <c r="AL26" s="112">
        <f t="shared" si="17"/>
        <v>100</v>
      </c>
      <c r="AM26" s="100" t="str">
        <f t="shared" si="18"/>
        <v>Fail</v>
      </c>
      <c r="AN26" s="110">
        <f>SUM(SUMIF(Survey!DC26:DL26,{"&gt;0","&lt;0"})*{1,-1})</f>
        <v>0</v>
      </c>
      <c r="AO26" s="113">
        <f t="shared" si="19"/>
        <v>0</v>
      </c>
      <c r="AP26" s="112">
        <f t="shared" si="20"/>
        <v>100</v>
      </c>
      <c r="AQ26" s="91" t="str">
        <f t="shared" si="21"/>
        <v>Fail</v>
      </c>
      <c r="AR26" s="92">
        <f>SUM(SUMIF(Survey!DO26:DU26,{"&gt;0","&lt;0"})*{1,-1})</f>
        <v>0</v>
      </c>
      <c r="AS26" s="91">
        <f t="shared" si="22"/>
        <v>0</v>
      </c>
      <c r="AT26" s="91">
        <f t="shared" si="23"/>
        <v>100</v>
      </c>
      <c r="AU26" s="100" t="str">
        <f t="shared" si="24"/>
        <v>Fail</v>
      </c>
      <c r="AV26" s="110">
        <f>SUM(SUMIF(Survey!DW26:EC26,{"&gt;0","&lt;0"})*{1,-1})</f>
        <v>0</v>
      </c>
      <c r="AW26" s="113">
        <f t="shared" si="25"/>
        <v>0</v>
      </c>
      <c r="AX26" s="112">
        <f t="shared" si="26"/>
        <v>100</v>
      </c>
    </row>
    <row r="27" spans="1:50" x14ac:dyDescent="0.35">
      <c r="A27" s="1">
        <v>24</v>
      </c>
      <c r="B27" s="91" t="str">
        <f t="shared" si="1"/>
        <v>Fail</v>
      </c>
      <c r="C27" s="91">
        <f>Survey!I27</f>
        <v>0</v>
      </c>
      <c r="D27" s="91" t="str">
        <f t="shared" si="0"/>
        <v>Fail</v>
      </c>
      <c r="E27" s="91" t="str">
        <f>IF(COUNTIF(J27:T27:Q27,"Fail"),"Fail","Pass")</f>
        <v>Fail</v>
      </c>
      <c r="G27" s="100" t="str">
        <f t="shared" si="2"/>
        <v>Pass</v>
      </c>
      <c r="H27" s="101">
        <f>COUNTBLANK(Survey!$A$3:$EI$3)</f>
        <v>5</v>
      </c>
      <c r="I27" s="102">
        <f>COUNTA(Survey!$A$3:$EI$3)</f>
        <v>134</v>
      </c>
      <c r="J27" s="100" t="str">
        <f t="shared" si="3"/>
        <v>Fail</v>
      </c>
      <c r="K27" s="103">
        <f>COUNTBLANK(Survey!B27)+COUNTBLANK(Survey!D27:F27)+COUNTBLANK(Survey!H27:J27)+COUNTBLANK(Survey!L27:O27)+COUNTBLANK(Survey!Q27)+COUNTBLANK(Survey!T27:V27)+COUNTBLANK(Survey!Y27:Z27)</f>
        <v>17</v>
      </c>
      <c r="L27" s="100" t="str">
        <f t="shared" si="4"/>
        <v>Fail</v>
      </c>
      <c r="M27" s="104">
        <f>Survey!F27</f>
        <v>0</v>
      </c>
      <c r="N27" s="105">
        <f>LEN(Survey!G27)</f>
        <v>0</v>
      </c>
      <c r="O27" s="100" t="str">
        <f t="shared" si="5"/>
        <v>Fail</v>
      </c>
      <c r="P27" s="106">
        <f>(Survey!$AE27)</f>
        <v>0</v>
      </c>
      <c r="Q27" s="100" t="str">
        <f>IF(OR(MIN(R27:S27)&lt;-1,S27&gt;R27,ISBLANK(Survey!AK27),ISBLANK(Survey!AL27)),"Fail",IF(MAX(R27:S27)&gt;1, "Warning","Pass"))</f>
        <v>Fail</v>
      </c>
      <c r="R27" s="107">
        <f>Survey!AK27</f>
        <v>0</v>
      </c>
      <c r="S27" s="108">
        <f>Survey!AL27</f>
        <v>0</v>
      </c>
      <c r="T27" s="91" t="str">
        <f t="shared" si="6"/>
        <v>Fail</v>
      </c>
      <c r="U27" s="92">
        <f>ABS(Survey!$AE27)</f>
        <v>0</v>
      </c>
      <c r="V27" s="92">
        <f>SUM(SUMIF(Survey!AN27:AS27,{"&gt;0","&lt;0"})*{1,-1})-SUM(SUMIF(Survey!AU27:AZ27,{"&gt;0","&lt;0"})*{1,-1})</f>
        <v>0</v>
      </c>
      <c r="W27" s="109" t="str">
        <f t="shared" si="7"/>
        <v>No holdings</v>
      </c>
      <c r="X27" s="91">
        <f t="shared" si="8"/>
        <v>0</v>
      </c>
      <c r="Y27" s="100" t="str">
        <f t="shared" si="9"/>
        <v>Fail</v>
      </c>
      <c r="Z27" s="110">
        <f>ABS(Survey!$AE27)</f>
        <v>0</v>
      </c>
      <c r="AA27" s="110">
        <f>SUM(SUMIF(Survey!BB27:BM27,{"&gt;0","&lt;0"})*{1,-1})-SUM(SUMIF(Survey!BO27:BZ27,{"&gt;0","&lt;0"})*{1,-1})</f>
        <v>0</v>
      </c>
      <c r="AB27" s="111" t="str">
        <f t="shared" si="10"/>
        <v>No holdings</v>
      </c>
      <c r="AC27" s="112">
        <f t="shared" si="11"/>
        <v>0</v>
      </c>
      <c r="AD27" s="91" t="str">
        <f t="shared" si="12"/>
        <v>Pass</v>
      </c>
      <c r="AE27" s="92">
        <f>ABS(Survey!BL27) + ABS(Survey!BY27)</f>
        <v>0</v>
      </c>
      <c r="AF27" s="92">
        <f>SUM(SUMIF(Survey!CC27:CH27,{"&gt;0","&lt;0"})*{1,-1})+SUM(SUMIF(Survey!CJ27:CO27,{"&gt;0","&lt;0"})*{1,-1})</f>
        <v>0</v>
      </c>
      <c r="AG27" s="91">
        <f t="shared" si="13"/>
        <v>0</v>
      </c>
      <c r="AH27" s="91">
        <f t="shared" si="14"/>
        <v>0</v>
      </c>
      <c r="AI27" s="100" t="str">
        <f t="shared" si="15"/>
        <v>Fail</v>
      </c>
      <c r="AJ27" s="110">
        <f>SUM(SUMIF(Survey!CZ27:DA27,{"&gt;0","&lt;0"})*{1,-1})</f>
        <v>0</v>
      </c>
      <c r="AK27" s="113">
        <f t="shared" si="16"/>
        <v>0</v>
      </c>
      <c r="AL27" s="112">
        <f t="shared" si="17"/>
        <v>100</v>
      </c>
      <c r="AM27" s="100" t="str">
        <f t="shared" si="18"/>
        <v>Fail</v>
      </c>
      <c r="AN27" s="110">
        <f>SUM(SUMIF(Survey!DC27:DL27,{"&gt;0","&lt;0"})*{1,-1})</f>
        <v>0</v>
      </c>
      <c r="AO27" s="113">
        <f t="shared" si="19"/>
        <v>0</v>
      </c>
      <c r="AP27" s="112">
        <f t="shared" si="20"/>
        <v>100</v>
      </c>
      <c r="AQ27" s="91" t="str">
        <f t="shared" si="21"/>
        <v>Fail</v>
      </c>
      <c r="AR27" s="92">
        <f>SUM(SUMIF(Survey!DO27:DU27,{"&gt;0","&lt;0"})*{1,-1})</f>
        <v>0</v>
      </c>
      <c r="AS27" s="91">
        <f t="shared" si="22"/>
        <v>0</v>
      </c>
      <c r="AT27" s="91">
        <f t="shared" si="23"/>
        <v>100</v>
      </c>
      <c r="AU27" s="100" t="str">
        <f t="shared" si="24"/>
        <v>Fail</v>
      </c>
      <c r="AV27" s="110">
        <f>SUM(SUMIF(Survey!DW27:EC27,{"&gt;0","&lt;0"})*{1,-1})</f>
        <v>0</v>
      </c>
      <c r="AW27" s="113">
        <f t="shared" si="25"/>
        <v>0</v>
      </c>
      <c r="AX27" s="112">
        <f t="shared" si="26"/>
        <v>100</v>
      </c>
    </row>
    <row r="28" spans="1:50" x14ac:dyDescent="0.35">
      <c r="A28" s="1">
        <v>25</v>
      </c>
      <c r="B28" s="91" t="str">
        <f t="shared" si="1"/>
        <v>Fail</v>
      </c>
      <c r="C28" s="91">
        <f>Survey!I28</f>
        <v>0</v>
      </c>
      <c r="D28" s="91" t="str">
        <f t="shared" si="0"/>
        <v>Fail</v>
      </c>
      <c r="E28" s="91" t="str">
        <f>IF(COUNTIF(J28:T28:Q28,"Fail"),"Fail","Pass")</f>
        <v>Fail</v>
      </c>
      <c r="G28" s="100" t="str">
        <f t="shared" si="2"/>
        <v>Pass</v>
      </c>
      <c r="H28" s="101">
        <f>COUNTBLANK(Survey!$A$3:$EI$3)</f>
        <v>5</v>
      </c>
      <c r="I28" s="102">
        <f>COUNTA(Survey!$A$3:$EI$3)</f>
        <v>134</v>
      </c>
      <c r="J28" s="100" t="str">
        <f t="shared" si="3"/>
        <v>Fail</v>
      </c>
      <c r="K28" s="103">
        <f>COUNTBLANK(Survey!B28)+COUNTBLANK(Survey!D28:F28)+COUNTBLANK(Survey!H28:J28)+COUNTBLANK(Survey!L28:O28)+COUNTBLANK(Survey!Q28)+COUNTBLANK(Survey!T28:V28)+COUNTBLANK(Survey!Y28:Z28)</f>
        <v>17</v>
      </c>
      <c r="L28" s="100" t="str">
        <f t="shared" si="4"/>
        <v>Fail</v>
      </c>
      <c r="M28" s="104">
        <f>Survey!F28</f>
        <v>0</v>
      </c>
      <c r="N28" s="105">
        <f>LEN(Survey!G28)</f>
        <v>0</v>
      </c>
      <c r="O28" s="100" t="str">
        <f t="shared" si="5"/>
        <v>Fail</v>
      </c>
      <c r="P28" s="106">
        <f>(Survey!$AE28)</f>
        <v>0</v>
      </c>
      <c r="Q28" s="100" t="str">
        <f>IF(OR(MIN(R28:S28)&lt;-1,S28&gt;R28,ISBLANK(Survey!AK28),ISBLANK(Survey!AL28)),"Fail",IF(MAX(R28:S28)&gt;1, "Warning","Pass"))</f>
        <v>Fail</v>
      </c>
      <c r="R28" s="107">
        <f>Survey!AK28</f>
        <v>0</v>
      </c>
      <c r="S28" s="108">
        <f>Survey!AL28</f>
        <v>0</v>
      </c>
      <c r="T28" s="91" t="str">
        <f t="shared" si="6"/>
        <v>Fail</v>
      </c>
      <c r="U28" s="92">
        <f>ABS(Survey!$AE28)</f>
        <v>0</v>
      </c>
      <c r="V28" s="92">
        <f>SUM(SUMIF(Survey!AN28:AS28,{"&gt;0","&lt;0"})*{1,-1})-SUM(SUMIF(Survey!AU28:AZ28,{"&gt;0","&lt;0"})*{1,-1})</f>
        <v>0</v>
      </c>
      <c r="W28" s="109" t="str">
        <f t="shared" si="7"/>
        <v>No holdings</v>
      </c>
      <c r="X28" s="91">
        <f t="shared" si="8"/>
        <v>0</v>
      </c>
      <c r="Y28" s="100" t="str">
        <f t="shared" si="9"/>
        <v>Fail</v>
      </c>
      <c r="Z28" s="110">
        <f>ABS(Survey!$AE28)</f>
        <v>0</v>
      </c>
      <c r="AA28" s="110">
        <f>SUM(SUMIF(Survey!BB28:BM28,{"&gt;0","&lt;0"})*{1,-1})-SUM(SUMIF(Survey!BO28:BZ28,{"&gt;0","&lt;0"})*{1,-1})</f>
        <v>0</v>
      </c>
      <c r="AB28" s="111" t="str">
        <f t="shared" si="10"/>
        <v>No holdings</v>
      </c>
      <c r="AC28" s="112">
        <f t="shared" si="11"/>
        <v>0</v>
      </c>
      <c r="AD28" s="91" t="str">
        <f t="shared" si="12"/>
        <v>Pass</v>
      </c>
      <c r="AE28" s="92">
        <f>ABS(Survey!BL28) + ABS(Survey!BY28)</f>
        <v>0</v>
      </c>
      <c r="AF28" s="92">
        <f>SUM(SUMIF(Survey!CC28:CH28,{"&gt;0","&lt;0"})*{1,-1})+SUM(SUMIF(Survey!CJ28:CO28,{"&gt;0","&lt;0"})*{1,-1})</f>
        <v>0</v>
      </c>
      <c r="AG28" s="91">
        <f t="shared" si="13"/>
        <v>0</v>
      </c>
      <c r="AH28" s="91">
        <f t="shared" si="14"/>
        <v>0</v>
      </c>
      <c r="AI28" s="100" t="str">
        <f t="shared" si="15"/>
        <v>Fail</v>
      </c>
      <c r="AJ28" s="110">
        <f>SUM(SUMIF(Survey!CZ28:DA28,{"&gt;0","&lt;0"})*{1,-1})</f>
        <v>0</v>
      </c>
      <c r="AK28" s="113">
        <f t="shared" si="16"/>
        <v>0</v>
      </c>
      <c r="AL28" s="112">
        <f t="shared" si="17"/>
        <v>100</v>
      </c>
      <c r="AM28" s="100" t="str">
        <f t="shared" si="18"/>
        <v>Fail</v>
      </c>
      <c r="AN28" s="110">
        <f>SUM(SUMIF(Survey!DC28:DL28,{"&gt;0","&lt;0"})*{1,-1})</f>
        <v>0</v>
      </c>
      <c r="AO28" s="113">
        <f t="shared" si="19"/>
        <v>0</v>
      </c>
      <c r="AP28" s="112">
        <f t="shared" si="20"/>
        <v>100</v>
      </c>
      <c r="AQ28" s="91" t="str">
        <f t="shared" si="21"/>
        <v>Fail</v>
      </c>
      <c r="AR28" s="92">
        <f>SUM(SUMIF(Survey!DO28:DU28,{"&gt;0","&lt;0"})*{1,-1})</f>
        <v>0</v>
      </c>
      <c r="AS28" s="91">
        <f t="shared" si="22"/>
        <v>0</v>
      </c>
      <c r="AT28" s="91">
        <f t="shared" si="23"/>
        <v>100</v>
      </c>
      <c r="AU28" s="100" t="str">
        <f t="shared" si="24"/>
        <v>Fail</v>
      </c>
      <c r="AV28" s="110">
        <f>SUM(SUMIF(Survey!DW28:EC28,{"&gt;0","&lt;0"})*{1,-1})</f>
        <v>0</v>
      </c>
      <c r="AW28" s="113">
        <f t="shared" si="25"/>
        <v>0</v>
      </c>
      <c r="AX28" s="112">
        <f t="shared" si="26"/>
        <v>100</v>
      </c>
    </row>
    <row r="29" spans="1:50" x14ac:dyDescent="0.35">
      <c r="A29" s="1">
        <v>26</v>
      </c>
      <c r="B29" s="91" t="str">
        <f t="shared" si="1"/>
        <v>Fail</v>
      </c>
      <c r="C29" s="91">
        <f>Survey!I29</f>
        <v>0</v>
      </c>
      <c r="D29" s="91" t="str">
        <f t="shared" si="0"/>
        <v>Fail</v>
      </c>
      <c r="E29" s="91" t="str">
        <f>IF(COUNTIF(J29:T29:Q29,"Fail"),"Fail","Pass")</f>
        <v>Fail</v>
      </c>
      <c r="G29" s="100" t="str">
        <f t="shared" si="2"/>
        <v>Pass</v>
      </c>
      <c r="H29" s="101">
        <f>COUNTBLANK(Survey!$A$3:$EI$3)</f>
        <v>5</v>
      </c>
      <c r="I29" s="102">
        <f>COUNTA(Survey!$A$3:$EI$3)</f>
        <v>134</v>
      </c>
      <c r="J29" s="100" t="str">
        <f t="shared" si="3"/>
        <v>Fail</v>
      </c>
      <c r="K29" s="103">
        <f>COUNTBLANK(Survey!B29)+COUNTBLANK(Survey!D29:F29)+COUNTBLANK(Survey!H29:J29)+COUNTBLANK(Survey!L29:O29)+COUNTBLANK(Survey!Q29)+COUNTBLANK(Survey!T29:V29)+COUNTBLANK(Survey!Y29:Z29)</f>
        <v>17</v>
      </c>
      <c r="L29" s="100" t="str">
        <f t="shared" si="4"/>
        <v>Fail</v>
      </c>
      <c r="M29" s="104">
        <f>Survey!F29</f>
        <v>0</v>
      </c>
      <c r="N29" s="105">
        <f>LEN(Survey!G29)</f>
        <v>0</v>
      </c>
      <c r="O29" s="100" t="str">
        <f t="shared" si="5"/>
        <v>Fail</v>
      </c>
      <c r="P29" s="106">
        <f>(Survey!$AE29)</f>
        <v>0</v>
      </c>
      <c r="Q29" s="100" t="str">
        <f>IF(OR(MIN(R29:S29)&lt;-1,S29&gt;R29,ISBLANK(Survey!AK29),ISBLANK(Survey!AL29)),"Fail",IF(MAX(R29:S29)&gt;1, "Warning","Pass"))</f>
        <v>Fail</v>
      </c>
      <c r="R29" s="107">
        <f>Survey!AK29</f>
        <v>0</v>
      </c>
      <c r="S29" s="108">
        <f>Survey!AL29</f>
        <v>0</v>
      </c>
      <c r="T29" s="91" t="str">
        <f t="shared" si="6"/>
        <v>Fail</v>
      </c>
      <c r="U29" s="92">
        <f>ABS(Survey!$AE29)</f>
        <v>0</v>
      </c>
      <c r="V29" s="92">
        <f>SUM(SUMIF(Survey!AN29:AS29,{"&gt;0","&lt;0"})*{1,-1})-SUM(SUMIF(Survey!AU29:AZ29,{"&gt;0","&lt;0"})*{1,-1})</f>
        <v>0</v>
      </c>
      <c r="W29" s="109" t="str">
        <f t="shared" si="7"/>
        <v>No holdings</v>
      </c>
      <c r="X29" s="91">
        <f t="shared" si="8"/>
        <v>0</v>
      </c>
      <c r="Y29" s="100" t="str">
        <f t="shared" si="9"/>
        <v>Fail</v>
      </c>
      <c r="Z29" s="110">
        <f>ABS(Survey!$AE29)</f>
        <v>0</v>
      </c>
      <c r="AA29" s="110">
        <f>SUM(SUMIF(Survey!BB29:BM29,{"&gt;0","&lt;0"})*{1,-1})-SUM(SUMIF(Survey!BO29:BZ29,{"&gt;0","&lt;0"})*{1,-1})</f>
        <v>0</v>
      </c>
      <c r="AB29" s="111" t="str">
        <f t="shared" si="10"/>
        <v>No holdings</v>
      </c>
      <c r="AC29" s="112">
        <f t="shared" si="11"/>
        <v>0</v>
      </c>
      <c r="AD29" s="91" t="str">
        <f t="shared" si="12"/>
        <v>Pass</v>
      </c>
      <c r="AE29" s="92">
        <f>ABS(Survey!BL29) + ABS(Survey!BY29)</f>
        <v>0</v>
      </c>
      <c r="AF29" s="92">
        <f>SUM(SUMIF(Survey!CC29:CH29,{"&gt;0","&lt;0"})*{1,-1})+SUM(SUMIF(Survey!CJ29:CO29,{"&gt;0","&lt;0"})*{1,-1})</f>
        <v>0</v>
      </c>
      <c r="AG29" s="91">
        <f t="shared" si="13"/>
        <v>0</v>
      </c>
      <c r="AH29" s="91">
        <f t="shared" si="14"/>
        <v>0</v>
      </c>
      <c r="AI29" s="100" t="str">
        <f t="shared" si="15"/>
        <v>Fail</v>
      </c>
      <c r="AJ29" s="110">
        <f>SUM(SUMIF(Survey!CZ29:DA29,{"&gt;0","&lt;0"})*{1,-1})</f>
        <v>0</v>
      </c>
      <c r="AK29" s="113">
        <f t="shared" si="16"/>
        <v>0</v>
      </c>
      <c r="AL29" s="112">
        <f t="shared" si="17"/>
        <v>100</v>
      </c>
      <c r="AM29" s="100" t="str">
        <f t="shared" si="18"/>
        <v>Fail</v>
      </c>
      <c r="AN29" s="110">
        <f>SUM(SUMIF(Survey!DC29:DL29,{"&gt;0","&lt;0"})*{1,-1})</f>
        <v>0</v>
      </c>
      <c r="AO29" s="113">
        <f t="shared" si="19"/>
        <v>0</v>
      </c>
      <c r="AP29" s="112">
        <f t="shared" si="20"/>
        <v>100</v>
      </c>
      <c r="AQ29" s="91" t="str">
        <f t="shared" si="21"/>
        <v>Fail</v>
      </c>
      <c r="AR29" s="92">
        <f>SUM(SUMIF(Survey!DO29:DU29,{"&gt;0","&lt;0"})*{1,-1})</f>
        <v>0</v>
      </c>
      <c r="AS29" s="91">
        <f t="shared" si="22"/>
        <v>0</v>
      </c>
      <c r="AT29" s="91">
        <f t="shared" si="23"/>
        <v>100</v>
      </c>
      <c r="AU29" s="100" t="str">
        <f t="shared" si="24"/>
        <v>Fail</v>
      </c>
      <c r="AV29" s="110">
        <f>SUM(SUMIF(Survey!DW29:EC29,{"&gt;0","&lt;0"})*{1,-1})</f>
        <v>0</v>
      </c>
      <c r="AW29" s="113">
        <f t="shared" si="25"/>
        <v>0</v>
      </c>
      <c r="AX29" s="112">
        <f t="shared" si="26"/>
        <v>100</v>
      </c>
    </row>
    <row r="30" spans="1:50" x14ac:dyDescent="0.35">
      <c r="A30" s="1">
        <v>27</v>
      </c>
      <c r="B30" s="91" t="str">
        <f t="shared" si="1"/>
        <v>Fail</v>
      </c>
      <c r="C30" s="91">
        <f>Survey!I30</f>
        <v>0</v>
      </c>
      <c r="D30" s="91" t="str">
        <f t="shared" si="0"/>
        <v>Fail</v>
      </c>
      <c r="E30" s="91" t="str">
        <f>IF(COUNTIF(J30:T30:Q30,"Fail"),"Fail","Pass")</f>
        <v>Fail</v>
      </c>
      <c r="G30" s="100" t="str">
        <f t="shared" si="2"/>
        <v>Pass</v>
      </c>
      <c r="H30" s="101">
        <f>COUNTBLANK(Survey!$A$3:$EI$3)</f>
        <v>5</v>
      </c>
      <c r="I30" s="102">
        <f>COUNTA(Survey!$A$3:$EI$3)</f>
        <v>134</v>
      </c>
      <c r="J30" s="100" t="str">
        <f t="shared" si="3"/>
        <v>Fail</v>
      </c>
      <c r="K30" s="103">
        <f>COUNTBLANK(Survey!B30)+COUNTBLANK(Survey!D30:F30)+COUNTBLANK(Survey!H30:J30)+COUNTBLANK(Survey!L30:O30)+COUNTBLANK(Survey!Q30)+COUNTBLANK(Survey!T30:V30)+COUNTBLANK(Survey!Y30:Z30)</f>
        <v>17</v>
      </c>
      <c r="L30" s="100" t="str">
        <f t="shared" si="4"/>
        <v>Fail</v>
      </c>
      <c r="M30" s="104">
        <f>Survey!F30</f>
        <v>0</v>
      </c>
      <c r="N30" s="105">
        <f>LEN(Survey!G30)</f>
        <v>0</v>
      </c>
      <c r="O30" s="100" t="str">
        <f t="shared" si="5"/>
        <v>Fail</v>
      </c>
      <c r="P30" s="106">
        <f>(Survey!$AE30)</f>
        <v>0</v>
      </c>
      <c r="Q30" s="100" t="str">
        <f>IF(OR(MIN(R30:S30)&lt;-1,S30&gt;R30,ISBLANK(Survey!AK30),ISBLANK(Survey!AL30)),"Fail",IF(MAX(R30:S30)&gt;1, "Warning","Pass"))</f>
        <v>Fail</v>
      </c>
      <c r="R30" s="107">
        <f>Survey!AK30</f>
        <v>0</v>
      </c>
      <c r="S30" s="108">
        <f>Survey!AL30</f>
        <v>0</v>
      </c>
      <c r="T30" s="91" t="str">
        <f t="shared" si="6"/>
        <v>Fail</v>
      </c>
      <c r="U30" s="92">
        <f>ABS(Survey!$AE30)</f>
        <v>0</v>
      </c>
      <c r="V30" s="92">
        <f>SUM(SUMIF(Survey!AN30:AS30,{"&gt;0","&lt;0"})*{1,-1})-SUM(SUMIF(Survey!AU30:AZ30,{"&gt;0","&lt;0"})*{1,-1})</f>
        <v>0</v>
      </c>
      <c r="W30" s="109" t="str">
        <f t="shared" si="7"/>
        <v>No holdings</v>
      </c>
      <c r="X30" s="91">
        <f t="shared" si="8"/>
        <v>0</v>
      </c>
      <c r="Y30" s="100" t="str">
        <f t="shared" si="9"/>
        <v>Fail</v>
      </c>
      <c r="Z30" s="110">
        <f>ABS(Survey!$AE30)</f>
        <v>0</v>
      </c>
      <c r="AA30" s="110">
        <f>SUM(SUMIF(Survey!BB30:BM30,{"&gt;0","&lt;0"})*{1,-1})-SUM(SUMIF(Survey!BO30:BZ30,{"&gt;0","&lt;0"})*{1,-1})</f>
        <v>0</v>
      </c>
      <c r="AB30" s="111" t="str">
        <f t="shared" si="10"/>
        <v>No holdings</v>
      </c>
      <c r="AC30" s="112">
        <f t="shared" si="11"/>
        <v>0</v>
      </c>
      <c r="AD30" s="91" t="str">
        <f t="shared" si="12"/>
        <v>Pass</v>
      </c>
      <c r="AE30" s="92">
        <f>ABS(Survey!BL30) + ABS(Survey!BY30)</f>
        <v>0</v>
      </c>
      <c r="AF30" s="92">
        <f>SUM(SUMIF(Survey!CC30:CH30,{"&gt;0","&lt;0"})*{1,-1})+SUM(SUMIF(Survey!CJ30:CO30,{"&gt;0","&lt;0"})*{1,-1})</f>
        <v>0</v>
      </c>
      <c r="AG30" s="91">
        <f t="shared" si="13"/>
        <v>0</v>
      </c>
      <c r="AH30" s="91">
        <f t="shared" si="14"/>
        <v>0</v>
      </c>
      <c r="AI30" s="100" t="str">
        <f t="shared" si="15"/>
        <v>Fail</v>
      </c>
      <c r="AJ30" s="110">
        <f>SUM(SUMIF(Survey!CZ30:DA30,{"&gt;0","&lt;0"})*{1,-1})</f>
        <v>0</v>
      </c>
      <c r="AK30" s="113">
        <f t="shared" si="16"/>
        <v>0</v>
      </c>
      <c r="AL30" s="112">
        <f t="shared" si="17"/>
        <v>100</v>
      </c>
      <c r="AM30" s="100" t="str">
        <f t="shared" si="18"/>
        <v>Fail</v>
      </c>
      <c r="AN30" s="110">
        <f>SUM(SUMIF(Survey!DC30:DL30,{"&gt;0","&lt;0"})*{1,-1})</f>
        <v>0</v>
      </c>
      <c r="AO30" s="113">
        <f t="shared" si="19"/>
        <v>0</v>
      </c>
      <c r="AP30" s="112">
        <f t="shared" si="20"/>
        <v>100</v>
      </c>
      <c r="AQ30" s="91" t="str">
        <f t="shared" si="21"/>
        <v>Fail</v>
      </c>
      <c r="AR30" s="92">
        <f>SUM(SUMIF(Survey!DO30:DU30,{"&gt;0","&lt;0"})*{1,-1})</f>
        <v>0</v>
      </c>
      <c r="AS30" s="91">
        <f t="shared" si="22"/>
        <v>0</v>
      </c>
      <c r="AT30" s="91">
        <f t="shared" si="23"/>
        <v>100</v>
      </c>
      <c r="AU30" s="100" t="str">
        <f t="shared" si="24"/>
        <v>Fail</v>
      </c>
      <c r="AV30" s="110">
        <f>SUM(SUMIF(Survey!DW30:EC30,{"&gt;0","&lt;0"})*{1,-1})</f>
        <v>0</v>
      </c>
      <c r="AW30" s="113">
        <f t="shared" si="25"/>
        <v>0</v>
      </c>
      <c r="AX30" s="112">
        <f t="shared" si="26"/>
        <v>100</v>
      </c>
    </row>
    <row r="31" spans="1:50" x14ac:dyDescent="0.35">
      <c r="A31" s="1">
        <v>28</v>
      </c>
      <c r="B31" s="91" t="str">
        <f t="shared" si="1"/>
        <v>Fail</v>
      </c>
      <c r="C31" s="91">
        <f>Survey!I31</f>
        <v>0</v>
      </c>
      <c r="D31" s="91" t="str">
        <f t="shared" si="0"/>
        <v>Fail</v>
      </c>
      <c r="E31" s="91" t="str">
        <f>IF(COUNTIF(J31:T31:Q31,"Fail"),"Fail","Pass")</f>
        <v>Fail</v>
      </c>
      <c r="G31" s="100" t="str">
        <f t="shared" si="2"/>
        <v>Pass</v>
      </c>
      <c r="H31" s="101">
        <f>COUNTBLANK(Survey!$A$3:$EI$3)</f>
        <v>5</v>
      </c>
      <c r="I31" s="102">
        <f>COUNTA(Survey!$A$3:$EI$3)</f>
        <v>134</v>
      </c>
      <c r="J31" s="100" t="str">
        <f t="shared" si="3"/>
        <v>Fail</v>
      </c>
      <c r="K31" s="103">
        <f>COUNTBLANK(Survey!B31)+COUNTBLANK(Survey!D31:F31)+COUNTBLANK(Survey!H31:J31)+COUNTBLANK(Survey!L31:O31)+COUNTBLANK(Survey!Q31)+COUNTBLANK(Survey!T31:V31)+COUNTBLANK(Survey!Y31:Z31)</f>
        <v>17</v>
      </c>
      <c r="L31" s="100" t="str">
        <f t="shared" si="4"/>
        <v>Fail</v>
      </c>
      <c r="M31" s="104">
        <f>Survey!F31</f>
        <v>0</v>
      </c>
      <c r="N31" s="105">
        <f>LEN(Survey!G31)</f>
        <v>0</v>
      </c>
      <c r="O31" s="100" t="str">
        <f t="shared" si="5"/>
        <v>Fail</v>
      </c>
      <c r="P31" s="106">
        <f>(Survey!$AE31)</f>
        <v>0</v>
      </c>
      <c r="Q31" s="100" t="str">
        <f>IF(OR(MIN(R31:S31)&lt;-1,S31&gt;R31,ISBLANK(Survey!AK31),ISBLANK(Survey!AL31)),"Fail",IF(MAX(R31:S31)&gt;1, "Warning","Pass"))</f>
        <v>Fail</v>
      </c>
      <c r="R31" s="107">
        <f>Survey!AK31</f>
        <v>0</v>
      </c>
      <c r="S31" s="108">
        <f>Survey!AL31</f>
        <v>0</v>
      </c>
      <c r="T31" s="91" t="str">
        <f t="shared" si="6"/>
        <v>Fail</v>
      </c>
      <c r="U31" s="92">
        <f>ABS(Survey!$AE31)</f>
        <v>0</v>
      </c>
      <c r="V31" s="92">
        <f>SUM(SUMIF(Survey!AN31:AS31,{"&gt;0","&lt;0"})*{1,-1})-SUM(SUMIF(Survey!AU31:AZ31,{"&gt;0","&lt;0"})*{1,-1})</f>
        <v>0</v>
      </c>
      <c r="W31" s="109" t="str">
        <f t="shared" si="7"/>
        <v>No holdings</v>
      </c>
      <c r="X31" s="91">
        <f t="shared" si="8"/>
        <v>0</v>
      </c>
      <c r="Y31" s="100" t="str">
        <f t="shared" si="9"/>
        <v>Fail</v>
      </c>
      <c r="Z31" s="110">
        <f>ABS(Survey!$AE31)</f>
        <v>0</v>
      </c>
      <c r="AA31" s="110">
        <f>SUM(SUMIF(Survey!BB31:BM31,{"&gt;0","&lt;0"})*{1,-1})-SUM(SUMIF(Survey!BO31:BZ31,{"&gt;0","&lt;0"})*{1,-1})</f>
        <v>0</v>
      </c>
      <c r="AB31" s="111" t="str">
        <f t="shared" si="10"/>
        <v>No holdings</v>
      </c>
      <c r="AC31" s="112">
        <f t="shared" si="11"/>
        <v>0</v>
      </c>
      <c r="AD31" s="91" t="str">
        <f t="shared" si="12"/>
        <v>Pass</v>
      </c>
      <c r="AE31" s="92">
        <f>ABS(Survey!BL31) + ABS(Survey!BY31)</f>
        <v>0</v>
      </c>
      <c r="AF31" s="92">
        <f>SUM(SUMIF(Survey!CC31:CH31,{"&gt;0","&lt;0"})*{1,-1})+SUM(SUMIF(Survey!CJ31:CO31,{"&gt;0","&lt;0"})*{1,-1})</f>
        <v>0</v>
      </c>
      <c r="AG31" s="91">
        <f t="shared" si="13"/>
        <v>0</v>
      </c>
      <c r="AH31" s="91">
        <f t="shared" si="14"/>
        <v>0</v>
      </c>
      <c r="AI31" s="100" t="str">
        <f t="shared" si="15"/>
        <v>Fail</v>
      </c>
      <c r="AJ31" s="110">
        <f>SUM(SUMIF(Survey!CZ31:DA31,{"&gt;0","&lt;0"})*{1,-1})</f>
        <v>0</v>
      </c>
      <c r="AK31" s="113">
        <f t="shared" si="16"/>
        <v>0</v>
      </c>
      <c r="AL31" s="112">
        <f t="shared" si="17"/>
        <v>100</v>
      </c>
      <c r="AM31" s="100" t="str">
        <f t="shared" si="18"/>
        <v>Fail</v>
      </c>
      <c r="AN31" s="110">
        <f>SUM(SUMIF(Survey!DC31:DL31,{"&gt;0","&lt;0"})*{1,-1})</f>
        <v>0</v>
      </c>
      <c r="AO31" s="113">
        <f t="shared" si="19"/>
        <v>0</v>
      </c>
      <c r="AP31" s="112">
        <f t="shared" si="20"/>
        <v>100</v>
      </c>
      <c r="AQ31" s="91" t="str">
        <f t="shared" si="21"/>
        <v>Fail</v>
      </c>
      <c r="AR31" s="92">
        <f>SUM(SUMIF(Survey!DO31:DU31,{"&gt;0","&lt;0"})*{1,-1})</f>
        <v>0</v>
      </c>
      <c r="AS31" s="91">
        <f t="shared" si="22"/>
        <v>0</v>
      </c>
      <c r="AT31" s="91">
        <f t="shared" si="23"/>
        <v>100</v>
      </c>
      <c r="AU31" s="100" t="str">
        <f t="shared" si="24"/>
        <v>Fail</v>
      </c>
      <c r="AV31" s="110">
        <f>SUM(SUMIF(Survey!DW31:EC31,{"&gt;0","&lt;0"})*{1,-1})</f>
        <v>0</v>
      </c>
      <c r="AW31" s="113">
        <f t="shared" si="25"/>
        <v>0</v>
      </c>
      <c r="AX31" s="112">
        <f t="shared" si="26"/>
        <v>100</v>
      </c>
    </row>
    <row r="32" spans="1:50" x14ac:dyDescent="0.35">
      <c r="A32" s="1">
        <v>29</v>
      </c>
      <c r="B32" s="91" t="str">
        <f t="shared" si="1"/>
        <v>Fail</v>
      </c>
      <c r="C32" s="91">
        <f>Survey!I32</f>
        <v>0</v>
      </c>
      <c r="D32" s="91" t="str">
        <f t="shared" si="0"/>
        <v>Fail</v>
      </c>
      <c r="E32" s="91" t="str">
        <f>IF(COUNTIF(J32:T32:Q32,"Fail"),"Fail","Pass")</f>
        <v>Fail</v>
      </c>
      <c r="G32" s="100" t="str">
        <f t="shared" si="2"/>
        <v>Pass</v>
      </c>
      <c r="H32" s="101">
        <f>COUNTBLANK(Survey!$A$3:$EI$3)</f>
        <v>5</v>
      </c>
      <c r="I32" s="102">
        <f>COUNTA(Survey!$A$3:$EI$3)</f>
        <v>134</v>
      </c>
      <c r="J32" s="100" t="str">
        <f t="shared" si="3"/>
        <v>Fail</v>
      </c>
      <c r="K32" s="103">
        <f>COUNTBLANK(Survey!B32)+COUNTBLANK(Survey!D32:F32)+COUNTBLANK(Survey!H32:J32)+COUNTBLANK(Survey!L32:O32)+COUNTBLANK(Survey!Q32)+COUNTBLANK(Survey!T32:V32)+COUNTBLANK(Survey!Y32:Z32)</f>
        <v>17</v>
      </c>
      <c r="L32" s="100" t="str">
        <f t="shared" si="4"/>
        <v>Fail</v>
      </c>
      <c r="M32" s="104">
        <f>Survey!F32</f>
        <v>0</v>
      </c>
      <c r="N32" s="105">
        <f>LEN(Survey!G32)</f>
        <v>0</v>
      </c>
      <c r="O32" s="100" t="str">
        <f t="shared" si="5"/>
        <v>Fail</v>
      </c>
      <c r="P32" s="106">
        <f>(Survey!$AE32)</f>
        <v>0</v>
      </c>
      <c r="Q32" s="100" t="str">
        <f>IF(OR(MIN(R32:S32)&lt;-1,S32&gt;R32,ISBLANK(Survey!AK32),ISBLANK(Survey!AL32)),"Fail",IF(MAX(R32:S32)&gt;1, "Warning","Pass"))</f>
        <v>Fail</v>
      </c>
      <c r="R32" s="107">
        <f>Survey!AK32</f>
        <v>0</v>
      </c>
      <c r="S32" s="108">
        <f>Survey!AL32</f>
        <v>0</v>
      </c>
      <c r="T32" s="91" t="str">
        <f t="shared" si="6"/>
        <v>Fail</v>
      </c>
      <c r="U32" s="92">
        <f>ABS(Survey!$AE32)</f>
        <v>0</v>
      </c>
      <c r="V32" s="92">
        <f>SUM(SUMIF(Survey!AN32:AS32,{"&gt;0","&lt;0"})*{1,-1})-SUM(SUMIF(Survey!AU32:AZ32,{"&gt;0","&lt;0"})*{1,-1})</f>
        <v>0</v>
      </c>
      <c r="W32" s="109" t="str">
        <f t="shared" si="7"/>
        <v>No holdings</v>
      </c>
      <c r="X32" s="91">
        <f t="shared" si="8"/>
        <v>0</v>
      </c>
      <c r="Y32" s="100" t="str">
        <f t="shared" si="9"/>
        <v>Fail</v>
      </c>
      <c r="Z32" s="110">
        <f>ABS(Survey!$AE32)</f>
        <v>0</v>
      </c>
      <c r="AA32" s="110">
        <f>SUM(SUMIF(Survey!BB32:BM32,{"&gt;0","&lt;0"})*{1,-1})-SUM(SUMIF(Survey!BO32:BZ32,{"&gt;0","&lt;0"})*{1,-1})</f>
        <v>0</v>
      </c>
      <c r="AB32" s="111" t="str">
        <f t="shared" si="10"/>
        <v>No holdings</v>
      </c>
      <c r="AC32" s="112">
        <f t="shared" si="11"/>
        <v>0</v>
      </c>
      <c r="AD32" s="91" t="str">
        <f t="shared" si="12"/>
        <v>Pass</v>
      </c>
      <c r="AE32" s="92">
        <f>ABS(Survey!BL32) + ABS(Survey!BY32)</f>
        <v>0</v>
      </c>
      <c r="AF32" s="92">
        <f>SUM(SUMIF(Survey!CC32:CH32,{"&gt;0","&lt;0"})*{1,-1})+SUM(SUMIF(Survey!CJ32:CO32,{"&gt;0","&lt;0"})*{1,-1})</f>
        <v>0</v>
      </c>
      <c r="AG32" s="91">
        <f t="shared" si="13"/>
        <v>0</v>
      </c>
      <c r="AH32" s="91">
        <f t="shared" si="14"/>
        <v>0</v>
      </c>
      <c r="AI32" s="100" t="str">
        <f t="shared" si="15"/>
        <v>Fail</v>
      </c>
      <c r="AJ32" s="110">
        <f>SUM(SUMIF(Survey!CZ32:DA32,{"&gt;0","&lt;0"})*{1,-1})</f>
        <v>0</v>
      </c>
      <c r="AK32" s="113">
        <f t="shared" si="16"/>
        <v>0</v>
      </c>
      <c r="AL32" s="112">
        <f t="shared" si="17"/>
        <v>100</v>
      </c>
      <c r="AM32" s="100" t="str">
        <f t="shared" si="18"/>
        <v>Fail</v>
      </c>
      <c r="AN32" s="110">
        <f>SUM(SUMIF(Survey!DC32:DL32,{"&gt;0","&lt;0"})*{1,-1})</f>
        <v>0</v>
      </c>
      <c r="AO32" s="113">
        <f t="shared" si="19"/>
        <v>0</v>
      </c>
      <c r="AP32" s="112">
        <f t="shared" si="20"/>
        <v>100</v>
      </c>
      <c r="AQ32" s="91" t="str">
        <f t="shared" si="21"/>
        <v>Fail</v>
      </c>
      <c r="AR32" s="92">
        <f>SUM(SUMIF(Survey!DO32:DU32,{"&gt;0","&lt;0"})*{1,-1})</f>
        <v>0</v>
      </c>
      <c r="AS32" s="91">
        <f t="shared" si="22"/>
        <v>0</v>
      </c>
      <c r="AT32" s="91">
        <f t="shared" si="23"/>
        <v>100</v>
      </c>
      <c r="AU32" s="100" t="str">
        <f t="shared" si="24"/>
        <v>Fail</v>
      </c>
      <c r="AV32" s="110">
        <f>SUM(SUMIF(Survey!DW32:EC32,{"&gt;0","&lt;0"})*{1,-1})</f>
        <v>0</v>
      </c>
      <c r="AW32" s="113">
        <f t="shared" si="25"/>
        <v>0</v>
      </c>
      <c r="AX32" s="112">
        <f t="shared" si="26"/>
        <v>100</v>
      </c>
    </row>
    <row r="33" spans="1:50" x14ac:dyDescent="0.35">
      <c r="A33" s="1">
        <v>30</v>
      </c>
      <c r="B33" s="91" t="str">
        <f t="shared" si="1"/>
        <v>Fail</v>
      </c>
      <c r="C33" s="91">
        <f>Survey!I33</f>
        <v>0</v>
      </c>
      <c r="D33" s="91" t="str">
        <f t="shared" si="0"/>
        <v>Fail</v>
      </c>
      <c r="E33" s="91" t="str">
        <f>IF(COUNTIF(J33:T33:Q33,"Fail"),"Fail","Pass")</f>
        <v>Fail</v>
      </c>
      <c r="G33" s="100" t="str">
        <f t="shared" si="2"/>
        <v>Pass</v>
      </c>
      <c r="H33" s="101">
        <f>COUNTBLANK(Survey!$A$3:$EI$3)</f>
        <v>5</v>
      </c>
      <c r="I33" s="102">
        <f>COUNTA(Survey!$A$3:$EI$3)</f>
        <v>134</v>
      </c>
      <c r="J33" s="100" t="str">
        <f t="shared" si="3"/>
        <v>Fail</v>
      </c>
      <c r="K33" s="103">
        <f>COUNTBLANK(Survey!B33)+COUNTBLANK(Survey!D33:F33)+COUNTBLANK(Survey!H33:J33)+COUNTBLANK(Survey!L33:O33)+COUNTBLANK(Survey!Q33)+COUNTBLANK(Survey!T33:V33)+COUNTBLANK(Survey!Y33:Z33)</f>
        <v>17</v>
      </c>
      <c r="L33" s="100" t="str">
        <f t="shared" si="4"/>
        <v>Fail</v>
      </c>
      <c r="M33" s="104">
        <f>Survey!F33</f>
        <v>0</v>
      </c>
      <c r="N33" s="105">
        <f>LEN(Survey!G33)</f>
        <v>0</v>
      </c>
      <c r="O33" s="100" t="str">
        <f t="shared" si="5"/>
        <v>Fail</v>
      </c>
      <c r="P33" s="106">
        <f>(Survey!$AE33)</f>
        <v>0</v>
      </c>
      <c r="Q33" s="100" t="str">
        <f>IF(OR(MIN(R33:S33)&lt;-1,S33&gt;R33,ISBLANK(Survey!AK33),ISBLANK(Survey!AL33)),"Fail",IF(MAX(R33:S33)&gt;1, "Warning","Pass"))</f>
        <v>Fail</v>
      </c>
      <c r="R33" s="107">
        <f>Survey!AK33</f>
        <v>0</v>
      </c>
      <c r="S33" s="108">
        <f>Survey!AL33</f>
        <v>0</v>
      </c>
      <c r="T33" s="91" t="str">
        <f t="shared" si="6"/>
        <v>Fail</v>
      </c>
      <c r="U33" s="92">
        <f>ABS(Survey!$AE33)</f>
        <v>0</v>
      </c>
      <c r="V33" s="92">
        <f>SUM(SUMIF(Survey!AN33:AS33,{"&gt;0","&lt;0"})*{1,-1})-SUM(SUMIF(Survey!AU33:AZ33,{"&gt;0","&lt;0"})*{1,-1})</f>
        <v>0</v>
      </c>
      <c r="W33" s="109" t="str">
        <f t="shared" si="7"/>
        <v>No holdings</v>
      </c>
      <c r="X33" s="91">
        <f t="shared" si="8"/>
        <v>0</v>
      </c>
      <c r="Y33" s="100" t="str">
        <f t="shared" si="9"/>
        <v>Fail</v>
      </c>
      <c r="Z33" s="110">
        <f>ABS(Survey!$AE33)</f>
        <v>0</v>
      </c>
      <c r="AA33" s="110">
        <f>SUM(SUMIF(Survey!BB33:BM33,{"&gt;0","&lt;0"})*{1,-1})-SUM(SUMIF(Survey!BO33:BZ33,{"&gt;0","&lt;0"})*{1,-1})</f>
        <v>0</v>
      </c>
      <c r="AB33" s="111" t="str">
        <f t="shared" si="10"/>
        <v>No holdings</v>
      </c>
      <c r="AC33" s="112">
        <f t="shared" si="11"/>
        <v>0</v>
      </c>
      <c r="AD33" s="91" t="str">
        <f t="shared" si="12"/>
        <v>Pass</v>
      </c>
      <c r="AE33" s="92">
        <f>ABS(Survey!BL33) + ABS(Survey!BY33)</f>
        <v>0</v>
      </c>
      <c r="AF33" s="92">
        <f>SUM(SUMIF(Survey!CC33:CH33,{"&gt;0","&lt;0"})*{1,-1})+SUM(SUMIF(Survey!CJ33:CO33,{"&gt;0","&lt;0"})*{1,-1})</f>
        <v>0</v>
      </c>
      <c r="AG33" s="91">
        <f t="shared" si="13"/>
        <v>0</v>
      </c>
      <c r="AH33" s="91">
        <f t="shared" si="14"/>
        <v>0</v>
      </c>
      <c r="AI33" s="100" t="str">
        <f t="shared" si="15"/>
        <v>Fail</v>
      </c>
      <c r="AJ33" s="110">
        <f>SUM(SUMIF(Survey!CZ33:DA33,{"&gt;0","&lt;0"})*{1,-1})</f>
        <v>0</v>
      </c>
      <c r="AK33" s="113">
        <f t="shared" si="16"/>
        <v>0</v>
      </c>
      <c r="AL33" s="112">
        <f t="shared" si="17"/>
        <v>100</v>
      </c>
      <c r="AM33" s="100" t="str">
        <f t="shared" si="18"/>
        <v>Fail</v>
      </c>
      <c r="AN33" s="110">
        <f>SUM(SUMIF(Survey!DC33:DL33,{"&gt;0","&lt;0"})*{1,-1})</f>
        <v>0</v>
      </c>
      <c r="AO33" s="113">
        <f t="shared" si="19"/>
        <v>0</v>
      </c>
      <c r="AP33" s="112">
        <f t="shared" si="20"/>
        <v>100</v>
      </c>
      <c r="AQ33" s="91" t="str">
        <f t="shared" si="21"/>
        <v>Fail</v>
      </c>
      <c r="AR33" s="92">
        <f>SUM(SUMIF(Survey!DO33:DU33,{"&gt;0","&lt;0"})*{1,-1})</f>
        <v>0</v>
      </c>
      <c r="AS33" s="91">
        <f t="shared" si="22"/>
        <v>0</v>
      </c>
      <c r="AT33" s="91">
        <f t="shared" si="23"/>
        <v>100</v>
      </c>
      <c r="AU33" s="100" t="str">
        <f t="shared" si="24"/>
        <v>Fail</v>
      </c>
      <c r="AV33" s="110">
        <f>SUM(SUMIF(Survey!DW33:EC33,{"&gt;0","&lt;0"})*{1,-1})</f>
        <v>0</v>
      </c>
      <c r="AW33" s="113">
        <f t="shared" si="25"/>
        <v>0</v>
      </c>
      <c r="AX33" s="112">
        <f t="shared" si="26"/>
        <v>100</v>
      </c>
    </row>
    <row r="34" spans="1:50" x14ac:dyDescent="0.35">
      <c r="A34" s="1">
        <v>31</v>
      </c>
      <c r="B34" s="91" t="str">
        <f t="shared" si="1"/>
        <v>Fail</v>
      </c>
      <c r="C34" s="91">
        <f>Survey!I34</f>
        <v>0</v>
      </c>
      <c r="D34" s="91" t="str">
        <f t="shared" si="0"/>
        <v>Fail</v>
      </c>
      <c r="E34" s="91" t="str">
        <f>IF(COUNTIF(J34:T34:Q34,"Fail"),"Fail","Pass")</f>
        <v>Fail</v>
      </c>
      <c r="G34" s="100" t="str">
        <f t="shared" si="2"/>
        <v>Pass</v>
      </c>
      <c r="H34" s="101">
        <f>COUNTBLANK(Survey!$A$3:$EI$3)</f>
        <v>5</v>
      </c>
      <c r="I34" s="102">
        <f>COUNTA(Survey!$A$3:$EI$3)</f>
        <v>134</v>
      </c>
      <c r="J34" s="100" t="str">
        <f t="shared" si="3"/>
        <v>Fail</v>
      </c>
      <c r="K34" s="103">
        <f>COUNTBLANK(Survey!B34)+COUNTBLANK(Survey!D34:F34)+COUNTBLANK(Survey!H34:J34)+COUNTBLANK(Survey!L34:O34)+COUNTBLANK(Survey!Q34)+COUNTBLANK(Survey!T34:V34)+COUNTBLANK(Survey!Y34:Z34)</f>
        <v>17</v>
      </c>
      <c r="L34" s="100" t="str">
        <f t="shared" si="4"/>
        <v>Fail</v>
      </c>
      <c r="M34" s="104">
        <f>Survey!F34</f>
        <v>0</v>
      </c>
      <c r="N34" s="105">
        <f>LEN(Survey!G34)</f>
        <v>0</v>
      </c>
      <c r="O34" s="100" t="str">
        <f t="shared" si="5"/>
        <v>Fail</v>
      </c>
      <c r="P34" s="106">
        <f>(Survey!$AE34)</f>
        <v>0</v>
      </c>
      <c r="Q34" s="100" t="str">
        <f>IF(OR(MIN(R34:S34)&lt;-1,S34&gt;R34,ISBLANK(Survey!AK34),ISBLANK(Survey!AL34)),"Fail",IF(MAX(R34:S34)&gt;1, "Warning","Pass"))</f>
        <v>Fail</v>
      </c>
      <c r="R34" s="107">
        <f>Survey!AK34</f>
        <v>0</v>
      </c>
      <c r="S34" s="108">
        <f>Survey!AL34</f>
        <v>0</v>
      </c>
      <c r="T34" s="91" t="str">
        <f t="shared" si="6"/>
        <v>Fail</v>
      </c>
      <c r="U34" s="92">
        <f>ABS(Survey!$AE34)</f>
        <v>0</v>
      </c>
      <c r="V34" s="92">
        <f>SUM(SUMIF(Survey!AN34:AS34,{"&gt;0","&lt;0"})*{1,-1})-SUM(SUMIF(Survey!AU34:AZ34,{"&gt;0","&lt;0"})*{1,-1})</f>
        <v>0</v>
      </c>
      <c r="W34" s="109" t="str">
        <f t="shared" si="7"/>
        <v>No holdings</v>
      </c>
      <c r="X34" s="91">
        <f t="shared" si="8"/>
        <v>0</v>
      </c>
      <c r="Y34" s="100" t="str">
        <f t="shared" si="9"/>
        <v>Fail</v>
      </c>
      <c r="Z34" s="110">
        <f>ABS(Survey!$AE34)</f>
        <v>0</v>
      </c>
      <c r="AA34" s="110">
        <f>SUM(SUMIF(Survey!BB34:BM34,{"&gt;0","&lt;0"})*{1,-1})-SUM(SUMIF(Survey!BO34:BZ34,{"&gt;0","&lt;0"})*{1,-1})</f>
        <v>0</v>
      </c>
      <c r="AB34" s="111" t="str">
        <f t="shared" si="10"/>
        <v>No holdings</v>
      </c>
      <c r="AC34" s="112">
        <f t="shared" si="11"/>
        <v>0</v>
      </c>
      <c r="AD34" s="91" t="str">
        <f t="shared" si="12"/>
        <v>Pass</v>
      </c>
      <c r="AE34" s="92">
        <f>ABS(Survey!BL34) + ABS(Survey!BY34)</f>
        <v>0</v>
      </c>
      <c r="AF34" s="92">
        <f>SUM(SUMIF(Survey!CC34:CH34,{"&gt;0","&lt;0"})*{1,-1})+SUM(SUMIF(Survey!CJ34:CO34,{"&gt;0","&lt;0"})*{1,-1})</f>
        <v>0</v>
      </c>
      <c r="AG34" s="91">
        <f t="shared" si="13"/>
        <v>0</v>
      </c>
      <c r="AH34" s="91">
        <f t="shared" si="14"/>
        <v>0</v>
      </c>
      <c r="AI34" s="100" t="str">
        <f t="shared" si="15"/>
        <v>Fail</v>
      </c>
      <c r="AJ34" s="110">
        <f>SUM(SUMIF(Survey!CZ34:DA34,{"&gt;0","&lt;0"})*{1,-1})</f>
        <v>0</v>
      </c>
      <c r="AK34" s="113">
        <f t="shared" si="16"/>
        <v>0</v>
      </c>
      <c r="AL34" s="112">
        <f t="shared" si="17"/>
        <v>100</v>
      </c>
      <c r="AM34" s="100" t="str">
        <f t="shared" si="18"/>
        <v>Fail</v>
      </c>
      <c r="AN34" s="110">
        <f>SUM(SUMIF(Survey!DC34:DL34,{"&gt;0","&lt;0"})*{1,-1})</f>
        <v>0</v>
      </c>
      <c r="AO34" s="113">
        <f t="shared" si="19"/>
        <v>0</v>
      </c>
      <c r="AP34" s="112">
        <f t="shared" si="20"/>
        <v>100</v>
      </c>
      <c r="AQ34" s="91" t="str">
        <f t="shared" si="21"/>
        <v>Fail</v>
      </c>
      <c r="AR34" s="92">
        <f>SUM(SUMIF(Survey!DO34:DU34,{"&gt;0","&lt;0"})*{1,-1})</f>
        <v>0</v>
      </c>
      <c r="AS34" s="91">
        <f t="shared" si="22"/>
        <v>0</v>
      </c>
      <c r="AT34" s="91">
        <f t="shared" si="23"/>
        <v>100</v>
      </c>
      <c r="AU34" s="100" t="str">
        <f t="shared" si="24"/>
        <v>Fail</v>
      </c>
      <c r="AV34" s="110">
        <f>SUM(SUMIF(Survey!DW34:EC34,{"&gt;0","&lt;0"})*{1,-1})</f>
        <v>0</v>
      </c>
      <c r="AW34" s="113">
        <f t="shared" si="25"/>
        <v>0</v>
      </c>
      <c r="AX34" s="112">
        <f t="shared" si="26"/>
        <v>100</v>
      </c>
    </row>
    <row r="35" spans="1:50" x14ac:dyDescent="0.35">
      <c r="A35" s="1">
        <v>32</v>
      </c>
      <c r="B35" s="91" t="str">
        <f t="shared" si="1"/>
        <v>Fail</v>
      </c>
      <c r="C35" s="91">
        <f>Survey!I35</f>
        <v>0</v>
      </c>
      <c r="D35" s="91" t="str">
        <f t="shared" si="0"/>
        <v>Fail</v>
      </c>
      <c r="E35" s="91" t="str">
        <f>IF(COUNTIF(J35:T35:Q35,"Fail"),"Fail","Pass")</f>
        <v>Fail</v>
      </c>
      <c r="G35" s="100" t="str">
        <f t="shared" si="2"/>
        <v>Pass</v>
      </c>
      <c r="H35" s="101">
        <f>COUNTBLANK(Survey!$A$3:$EI$3)</f>
        <v>5</v>
      </c>
      <c r="I35" s="102">
        <f>COUNTA(Survey!$A$3:$EI$3)</f>
        <v>134</v>
      </c>
      <c r="J35" s="100" t="str">
        <f t="shared" si="3"/>
        <v>Fail</v>
      </c>
      <c r="K35" s="103">
        <f>COUNTBLANK(Survey!B35)+COUNTBLANK(Survey!D35:F35)+COUNTBLANK(Survey!H35:J35)+COUNTBLANK(Survey!L35:O35)+COUNTBLANK(Survey!Q35)+COUNTBLANK(Survey!T35:V35)+COUNTBLANK(Survey!Y35:Z35)</f>
        <v>17</v>
      </c>
      <c r="L35" s="100" t="str">
        <f t="shared" si="4"/>
        <v>Fail</v>
      </c>
      <c r="M35" s="104">
        <f>Survey!F35</f>
        <v>0</v>
      </c>
      <c r="N35" s="105">
        <f>LEN(Survey!G35)</f>
        <v>0</v>
      </c>
      <c r="O35" s="100" t="str">
        <f t="shared" si="5"/>
        <v>Fail</v>
      </c>
      <c r="P35" s="106">
        <f>(Survey!$AE35)</f>
        <v>0</v>
      </c>
      <c r="Q35" s="100" t="str">
        <f>IF(OR(MIN(R35:S35)&lt;-1,S35&gt;R35,ISBLANK(Survey!AK35),ISBLANK(Survey!AL35)),"Fail",IF(MAX(R35:S35)&gt;1, "Warning","Pass"))</f>
        <v>Fail</v>
      </c>
      <c r="R35" s="107">
        <f>Survey!AK35</f>
        <v>0</v>
      </c>
      <c r="S35" s="108">
        <f>Survey!AL35</f>
        <v>0</v>
      </c>
      <c r="T35" s="91" t="str">
        <f t="shared" si="6"/>
        <v>Fail</v>
      </c>
      <c r="U35" s="92">
        <f>ABS(Survey!$AE35)</f>
        <v>0</v>
      </c>
      <c r="V35" s="92">
        <f>SUM(SUMIF(Survey!AN35:AS35,{"&gt;0","&lt;0"})*{1,-1})-SUM(SUMIF(Survey!AU35:AZ35,{"&gt;0","&lt;0"})*{1,-1})</f>
        <v>0</v>
      </c>
      <c r="W35" s="109" t="str">
        <f t="shared" si="7"/>
        <v>No holdings</v>
      </c>
      <c r="X35" s="91">
        <f t="shared" si="8"/>
        <v>0</v>
      </c>
      <c r="Y35" s="100" t="str">
        <f t="shared" si="9"/>
        <v>Fail</v>
      </c>
      <c r="Z35" s="110">
        <f>ABS(Survey!$AE35)</f>
        <v>0</v>
      </c>
      <c r="AA35" s="110">
        <f>SUM(SUMIF(Survey!BB35:BM35,{"&gt;0","&lt;0"})*{1,-1})-SUM(SUMIF(Survey!BO35:BZ35,{"&gt;0","&lt;0"})*{1,-1})</f>
        <v>0</v>
      </c>
      <c r="AB35" s="111" t="str">
        <f t="shared" si="10"/>
        <v>No holdings</v>
      </c>
      <c r="AC35" s="112">
        <f t="shared" si="11"/>
        <v>0</v>
      </c>
      <c r="AD35" s="91" t="str">
        <f t="shared" si="12"/>
        <v>Pass</v>
      </c>
      <c r="AE35" s="92">
        <f>ABS(Survey!BL35) + ABS(Survey!BY35)</f>
        <v>0</v>
      </c>
      <c r="AF35" s="92">
        <f>SUM(SUMIF(Survey!CC35:CH35,{"&gt;0","&lt;0"})*{1,-1})+SUM(SUMIF(Survey!CJ35:CO35,{"&gt;0","&lt;0"})*{1,-1})</f>
        <v>0</v>
      </c>
      <c r="AG35" s="91">
        <f t="shared" si="13"/>
        <v>0</v>
      </c>
      <c r="AH35" s="91">
        <f t="shared" si="14"/>
        <v>0</v>
      </c>
      <c r="AI35" s="100" t="str">
        <f t="shared" si="15"/>
        <v>Fail</v>
      </c>
      <c r="AJ35" s="110">
        <f>SUM(SUMIF(Survey!CZ35:DA35,{"&gt;0","&lt;0"})*{1,-1})</f>
        <v>0</v>
      </c>
      <c r="AK35" s="113">
        <f t="shared" si="16"/>
        <v>0</v>
      </c>
      <c r="AL35" s="112">
        <f t="shared" si="17"/>
        <v>100</v>
      </c>
      <c r="AM35" s="100" t="str">
        <f t="shared" si="18"/>
        <v>Fail</v>
      </c>
      <c r="AN35" s="110">
        <f>SUM(SUMIF(Survey!DC35:DL35,{"&gt;0","&lt;0"})*{1,-1})</f>
        <v>0</v>
      </c>
      <c r="AO35" s="113">
        <f t="shared" si="19"/>
        <v>0</v>
      </c>
      <c r="AP35" s="112">
        <f t="shared" si="20"/>
        <v>100</v>
      </c>
      <c r="AQ35" s="91" t="str">
        <f t="shared" si="21"/>
        <v>Fail</v>
      </c>
      <c r="AR35" s="92">
        <f>SUM(SUMIF(Survey!DO35:DU35,{"&gt;0","&lt;0"})*{1,-1})</f>
        <v>0</v>
      </c>
      <c r="AS35" s="91">
        <f t="shared" si="22"/>
        <v>0</v>
      </c>
      <c r="AT35" s="91">
        <f t="shared" si="23"/>
        <v>100</v>
      </c>
      <c r="AU35" s="100" t="str">
        <f t="shared" si="24"/>
        <v>Fail</v>
      </c>
      <c r="AV35" s="110">
        <f>SUM(SUMIF(Survey!DW35:EC35,{"&gt;0","&lt;0"})*{1,-1})</f>
        <v>0</v>
      </c>
      <c r="AW35" s="113">
        <f t="shared" si="25"/>
        <v>0</v>
      </c>
      <c r="AX35" s="112">
        <f t="shared" si="26"/>
        <v>100</v>
      </c>
    </row>
    <row r="36" spans="1:50" x14ac:dyDescent="0.35">
      <c r="A36" s="1">
        <v>33</v>
      </c>
      <c r="B36" s="91" t="str">
        <f t="shared" si="1"/>
        <v>Fail</v>
      </c>
      <c r="C36" s="91">
        <f>Survey!I36</f>
        <v>0</v>
      </c>
      <c r="D36" s="91" t="str">
        <f t="shared" ref="D36:D67" si="27">IF(COUNTIF(J36:AX36,"Fail"),"Fail","Pass")</f>
        <v>Fail</v>
      </c>
      <c r="E36" s="91" t="str">
        <f>IF(COUNTIF(J36:T36:Q36,"Fail"),"Fail","Pass")</f>
        <v>Fail</v>
      </c>
      <c r="G36" s="100" t="str">
        <f t="shared" si="2"/>
        <v>Pass</v>
      </c>
      <c r="H36" s="101">
        <f>COUNTBLANK(Survey!$A$3:$EI$3)</f>
        <v>5</v>
      </c>
      <c r="I36" s="102">
        <f>COUNTA(Survey!$A$3:$EI$3)</f>
        <v>134</v>
      </c>
      <c r="J36" s="100" t="str">
        <f t="shared" si="3"/>
        <v>Fail</v>
      </c>
      <c r="K36" s="103">
        <f>COUNTBLANK(Survey!B36)+COUNTBLANK(Survey!D36:F36)+COUNTBLANK(Survey!H36:J36)+COUNTBLANK(Survey!L36:O36)+COUNTBLANK(Survey!Q36)+COUNTBLANK(Survey!T36:V36)+COUNTBLANK(Survey!Y36:Z36)</f>
        <v>17</v>
      </c>
      <c r="L36" s="100" t="str">
        <f t="shared" si="4"/>
        <v>Fail</v>
      </c>
      <c r="M36" s="104">
        <f>Survey!F36</f>
        <v>0</v>
      </c>
      <c r="N36" s="105">
        <f>LEN(Survey!G36)</f>
        <v>0</v>
      </c>
      <c r="O36" s="100" t="str">
        <f t="shared" si="5"/>
        <v>Fail</v>
      </c>
      <c r="P36" s="106">
        <f>(Survey!$AE36)</f>
        <v>0</v>
      </c>
      <c r="Q36" s="100" t="str">
        <f>IF(OR(MIN(R36:S36)&lt;-1,S36&gt;R36,ISBLANK(Survey!AK36),ISBLANK(Survey!AL36)),"Fail",IF(MAX(R36:S36)&gt;1, "Warning","Pass"))</f>
        <v>Fail</v>
      </c>
      <c r="R36" s="107">
        <f>Survey!AK36</f>
        <v>0</v>
      </c>
      <c r="S36" s="108">
        <f>Survey!AL36</f>
        <v>0</v>
      </c>
      <c r="T36" s="91" t="str">
        <f t="shared" si="6"/>
        <v>Fail</v>
      </c>
      <c r="U36" s="92">
        <f>ABS(Survey!$AE36)</f>
        <v>0</v>
      </c>
      <c r="V36" s="92">
        <f>SUM(SUMIF(Survey!AN36:AS36,{"&gt;0","&lt;0"})*{1,-1})-SUM(SUMIF(Survey!AU36:AZ36,{"&gt;0","&lt;0"})*{1,-1})</f>
        <v>0</v>
      </c>
      <c r="W36" s="109" t="str">
        <f t="shared" si="7"/>
        <v>No holdings</v>
      </c>
      <c r="X36" s="91">
        <f t="shared" si="8"/>
        <v>0</v>
      </c>
      <c r="Y36" s="100" t="str">
        <f t="shared" si="9"/>
        <v>Fail</v>
      </c>
      <c r="Z36" s="110">
        <f>ABS(Survey!$AE36)</f>
        <v>0</v>
      </c>
      <c r="AA36" s="110">
        <f>SUM(SUMIF(Survey!BB36:BM36,{"&gt;0","&lt;0"})*{1,-1})-SUM(SUMIF(Survey!BO36:BZ36,{"&gt;0","&lt;0"})*{1,-1})</f>
        <v>0</v>
      </c>
      <c r="AB36" s="111" t="str">
        <f t="shared" si="10"/>
        <v>No holdings</v>
      </c>
      <c r="AC36" s="112">
        <f t="shared" si="11"/>
        <v>0</v>
      </c>
      <c r="AD36" s="91" t="str">
        <f t="shared" si="12"/>
        <v>Pass</v>
      </c>
      <c r="AE36" s="92">
        <f>ABS(Survey!BL36) + ABS(Survey!BY36)</f>
        <v>0</v>
      </c>
      <c r="AF36" s="92">
        <f>SUM(SUMIF(Survey!CC36:CH36,{"&gt;0","&lt;0"})*{1,-1})+SUM(SUMIF(Survey!CJ36:CO36,{"&gt;0","&lt;0"})*{1,-1})</f>
        <v>0</v>
      </c>
      <c r="AG36" s="91">
        <f t="shared" si="13"/>
        <v>0</v>
      </c>
      <c r="AH36" s="91">
        <f t="shared" si="14"/>
        <v>0</v>
      </c>
      <c r="AI36" s="100" t="str">
        <f t="shared" si="15"/>
        <v>Fail</v>
      </c>
      <c r="AJ36" s="110">
        <f>SUM(SUMIF(Survey!CZ36:DA36,{"&gt;0","&lt;0"})*{1,-1})</f>
        <v>0</v>
      </c>
      <c r="AK36" s="113">
        <f t="shared" si="16"/>
        <v>0</v>
      </c>
      <c r="AL36" s="112">
        <f t="shared" si="17"/>
        <v>100</v>
      </c>
      <c r="AM36" s="100" t="str">
        <f t="shared" si="18"/>
        <v>Fail</v>
      </c>
      <c r="AN36" s="110">
        <f>SUM(SUMIF(Survey!DC36:DL36,{"&gt;0","&lt;0"})*{1,-1})</f>
        <v>0</v>
      </c>
      <c r="AO36" s="113">
        <f t="shared" si="19"/>
        <v>0</v>
      </c>
      <c r="AP36" s="112">
        <f t="shared" si="20"/>
        <v>100</v>
      </c>
      <c r="AQ36" s="91" t="str">
        <f t="shared" si="21"/>
        <v>Fail</v>
      </c>
      <c r="AR36" s="92">
        <f>SUM(SUMIF(Survey!DO36:DU36,{"&gt;0","&lt;0"})*{1,-1})</f>
        <v>0</v>
      </c>
      <c r="AS36" s="91">
        <f t="shared" si="22"/>
        <v>0</v>
      </c>
      <c r="AT36" s="91">
        <f t="shared" si="23"/>
        <v>100</v>
      </c>
      <c r="AU36" s="100" t="str">
        <f t="shared" si="24"/>
        <v>Fail</v>
      </c>
      <c r="AV36" s="110">
        <f>SUM(SUMIF(Survey!DW36:EC36,{"&gt;0","&lt;0"})*{1,-1})</f>
        <v>0</v>
      </c>
      <c r="AW36" s="113">
        <f t="shared" si="25"/>
        <v>0</v>
      </c>
      <c r="AX36" s="112">
        <f t="shared" si="26"/>
        <v>100</v>
      </c>
    </row>
    <row r="37" spans="1:50" x14ac:dyDescent="0.35">
      <c r="A37" s="1">
        <v>34</v>
      </c>
      <c r="B37" s="91" t="str">
        <f t="shared" si="1"/>
        <v>Fail</v>
      </c>
      <c r="C37" s="91">
        <f>Survey!I37</f>
        <v>0</v>
      </c>
      <c r="D37" s="91" t="str">
        <f t="shared" si="27"/>
        <v>Fail</v>
      </c>
      <c r="E37" s="91" t="str">
        <f>IF(COUNTIF(J37:T37:Q37,"Fail"),"Fail","Pass")</f>
        <v>Fail</v>
      </c>
      <c r="G37" s="100" t="str">
        <f t="shared" si="2"/>
        <v>Pass</v>
      </c>
      <c r="H37" s="101">
        <f>COUNTBLANK(Survey!$A$3:$EI$3)</f>
        <v>5</v>
      </c>
      <c r="I37" s="102">
        <f>COUNTA(Survey!$A$3:$EI$3)</f>
        <v>134</v>
      </c>
      <c r="J37" s="100" t="str">
        <f t="shared" si="3"/>
        <v>Fail</v>
      </c>
      <c r="K37" s="103">
        <f>COUNTBLANK(Survey!B37)+COUNTBLANK(Survey!D37:F37)+COUNTBLANK(Survey!H37:J37)+COUNTBLANK(Survey!L37:O37)+COUNTBLANK(Survey!Q37)+COUNTBLANK(Survey!T37:V37)+COUNTBLANK(Survey!Y37:Z37)</f>
        <v>17</v>
      </c>
      <c r="L37" s="100" t="str">
        <f t="shared" si="4"/>
        <v>Fail</v>
      </c>
      <c r="M37" s="104">
        <f>Survey!F37</f>
        <v>0</v>
      </c>
      <c r="N37" s="105">
        <f>LEN(Survey!G37)</f>
        <v>0</v>
      </c>
      <c r="O37" s="100" t="str">
        <f t="shared" si="5"/>
        <v>Fail</v>
      </c>
      <c r="P37" s="106">
        <f>(Survey!$AE37)</f>
        <v>0</v>
      </c>
      <c r="Q37" s="100" t="str">
        <f>IF(OR(MIN(R37:S37)&lt;-1,S37&gt;R37,ISBLANK(Survey!AK37),ISBLANK(Survey!AL37)),"Fail",IF(MAX(R37:S37)&gt;1, "Warning","Pass"))</f>
        <v>Fail</v>
      </c>
      <c r="R37" s="107">
        <f>Survey!AK37</f>
        <v>0</v>
      </c>
      <c r="S37" s="108">
        <f>Survey!AL37</f>
        <v>0</v>
      </c>
      <c r="T37" s="91" t="str">
        <f t="shared" si="6"/>
        <v>Fail</v>
      </c>
      <c r="U37" s="92">
        <f>ABS(Survey!$AE37)</f>
        <v>0</v>
      </c>
      <c r="V37" s="92">
        <f>SUM(SUMIF(Survey!AN37:AS37,{"&gt;0","&lt;0"})*{1,-1})-SUM(SUMIF(Survey!AU37:AZ37,{"&gt;0","&lt;0"})*{1,-1})</f>
        <v>0</v>
      </c>
      <c r="W37" s="109" t="str">
        <f t="shared" si="7"/>
        <v>No holdings</v>
      </c>
      <c r="X37" s="91">
        <f t="shared" si="8"/>
        <v>0</v>
      </c>
      <c r="Y37" s="100" t="str">
        <f t="shared" si="9"/>
        <v>Fail</v>
      </c>
      <c r="Z37" s="110">
        <f>ABS(Survey!$AE37)</f>
        <v>0</v>
      </c>
      <c r="AA37" s="110">
        <f>SUM(SUMIF(Survey!BB37:BM37,{"&gt;0","&lt;0"})*{1,-1})-SUM(SUMIF(Survey!BO37:BZ37,{"&gt;0","&lt;0"})*{1,-1})</f>
        <v>0</v>
      </c>
      <c r="AB37" s="111" t="str">
        <f t="shared" si="10"/>
        <v>No holdings</v>
      </c>
      <c r="AC37" s="112">
        <f t="shared" si="11"/>
        <v>0</v>
      </c>
      <c r="AD37" s="91" t="str">
        <f t="shared" si="12"/>
        <v>Pass</v>
      </c>
      <c r="AE37" s="92">
        <f>ABS(Survey!BL37) + ABS(Survey!BY37)</f>
        <v>0</v>
      </c>
      <c r="AF37" s="92">
        <f>SUM(SUMIF(Survey!CC37:CH37,{"&gt;0","&lt;0"})*{1,-1})+SUM(SUMIF(Survey!CJ37:CO37,{"&gt;0","&lt;0"})*{1,-1})</f>
        <v>0</v>
      </c>
      <c r="AG37" s="91">
        <f t="shared" si="13"/>
        <v>0</v>
      </c>
      <c r="AH37" s="91">
        <f t="shared" si="14"/>
        <v>0</v>
      </c>
      <c r="AI37" s="100" t="str">
        <f t="shared" si="15"/>
        <v>Fail</v>
      </c>
      <c r="AJ37" s="110">
        <f>SUM(SUMIF(Survey!CZ37:DA37,{"&gt;0","&lt;0"})*{1,-1})</f>
        <v>0</v>
      </c>
      <c r="AK37" s="113">
        <f t="shared" si="16"/>
        <v>0</v>
      </c>
      <c r="AL37" s="112">
        <f t="shared" si="17"/>
        <v>100</v>
      </c>
      <c r="AM37" s="100" t="str">
        <f t="shared" si="18"/>
        <v>Fail</v>
      </c>
      <c r="AN37" s="110">
        <f>SUM(SUMIF(Survey!DC37:DL37,{"&gt;0","&lt;0"})*{1,-1})</f>
        <v>0</v>
      </c>
      <c r="AO37" s="113">
        <f t="shared" si="19"/>
        <v>0</v>
      </c>
      <c r="AP37" s="112">
        <f t="shared" si="20"/>
        <v>100</v>
      </c>
      <c r="AQ37" s="91" t="str">
        <f t="shared" si="21"/>
        <v>Fail</v>
      </c>
      <c r="AR37" s="92">
        <f>SUM(SUMIF(Survey!DO37:DU37,{"&gt;0","&lt;0"})*{1,-1})</f>
        <v>0</v>
      </c>
      <c r="AS37" s="91">
        <f t="shared" si="22"/>
        <v>0</v>
      </c>
      <c r="AT37" s="91">
        <f t="shared" si="23"/>
        <v>100</v>
      </c>
      <c r="AU37" s="100" t="str">
        <f t="shared" si="24"/>
        <v>Fail</v>
      </c>
      <c r="AV37" s="110">
        <f>SUM(SUMIF(Survey!DW37:EC37,{"&gt;0","&lt;0"})*{1,-1})</f>
        <v>0</v>
      </c>
      <c r="AW37" s="113">
        <f t="shared" si="25"/>
        <v>0</v>
      </c>
      <c r="AX37" s="112">
        <f t="shared" si="26"/>
        <v>100</v>
      </c>
    </row>
    <row r="38" spans="1:50" x14ac:dyDescent="0.35">
      <c r="A38" s="1">
        <v>35</v>
      </c>
      <c r="B38" s="91" t="str">
        <f t="shared" si="1"/>
        <v>Fail</v>
      </c>
      <c r="C38" s="91">
        <f>Survey!I38</f>
        <v>0</v>
      </c>
      <c r="D38" s="91" t="str">
        <f t="shared" si="27"/>
        <v>Fail</v>
      </c>
      <c r="E38" s="91" t="str">
        <f>IF(COUNTIF(J38:T38:Q38,"Fail"),"Fail","Pass")</f>
        <v>Fail</v>
      </c>
      <c r="G38" s="100" t="str">
        <f t="shared" si="2"/>
        <v>Pass</v>
      </c>
      <c r="H38" s="101">
        <f>COUNTBLANK(Survey!$A$3:$EI$3)</f>
        <v>5</v>
      </c>
      <c r="I38" s="102">
        <f>COUNTA(Survey!$A$3:$EI$3)</f>
        <v>134</v>
      </c>
      <c r="J38" s="100" t="str">
        <f t="shared" si="3"/>
        <v>Fail</v>
      </c>
      <c r="K38" s="103">
        <f>COUNTBLANK(Survey!B38)+COUNTBLANK(Survey!D38:F38)+COUNTBLANK(Survey!H38:J38)+COUNTBLANK(Survey!L38:O38)+COUNTBLANK(Survey!Q38)+COUNTBLANK(Survey!T38:V38)+COUNTBLANK(Survey!Y38:Z38)</f>
        <v>17</v>
      </c>
      <c r="L38" s="100" t="str">
        <f t="shared" si="4"/>
        <v>Fail</v>
      </c>
      <c r="M38" s="104">
        <f>Survey!F38</f>
        <v>0</v>
      </c>
      <c r="N38" s="105">
        <f>LEN(Survey!G38)</f>
        <v>0</v>
      </c>
      <c r="O38" s="100" t="str">
        <f t="shared" si="5"/>
        <v>Fail</v>
      </c>
      <c r="P38" s="106">
        <f>(Survey!$AE38)</f>
        <v>0</v>
      </c>
      <c r="Q38" s="100" t="str">
        <f>IF(OR(MIN(R38:S38)&lt;-1,S38&gt;R38,ISBLANK(Survey!AK38),ISBLANK(Survey!AL38)),"Fail",IF(MAX(R38:S38)&gt;1, "Warning","Pass"))</f>
        <v>Fail</v>
      </c>
      <c r="R38" s="107">
        <f>Survey!AK38</f>
        <v>0</v>
      </c>
      <c r="S38" s="108">
        <f>Survey!AL38</f>
        <v>0</v>
      </c>
      <c r="T38" s="91" t="str">
        <f t="shared" si="6"/>
        <v>Fail</v>
      </c>
      <c r="U38" s="92">
        <f>ABS(Survey!$AE38)</f>
        <v>0</v>
      </c>
      <c r="V38" s="92">
        <f>SUM(SUMIF(Survey!AN38:AS38,{"&gt;0","&lt;0"})*{1,-1})-SUM(SUMIF(Survey!AU38:AZ38,{"&gt;0","&lt;0"})*{1,-1})</f>
        <v>0</v>
      </c>
      <c r="W38" s="109" t="str">
        <f t="shared" si="7"/>
        <v>No holdings</v>
      </c>
      <c r="X38" s="91">
        <f t="shared" si="8"/>
        <v>0</v>
      </c>
      <c r="Y38" s="100" t="str">
        <f t="shared" si="9"/>
        <v>Fail</v>
      </c>
      <c r="Z38" s="110">
        <f>ABS(Survey!$AE38)</f>
        <v>0</v>
      </c>
      <c r="AA38" s="110">
        <f>SUM(SUMIF(Survey!BB38:BM38,{"&gt;0","&lt;0"})*{1,-1})-SUM(SUMIF(Survey!BO38:BZ38,{"&gt;0","&lt;0"})*{1,-1})</f>
        <v>0</v>
      </c>
      <c r="AB38" s="111" t="str">
        <f t="shared" si="10"/>
        <v>No holdings</v>
      </c>
      <c r="AC38" s="112">
        <f t="shared" si="11"/>
        <v>0</v>
      </c>
      <c r="AD38" s="91" t="str">
        <f t="shared" si="12"/>
        <v>Pass</v>
      </c>
      <c r="AE38" s="92">
        <f>ABS(Survey!BL38) + ABS(Survey!BY38)</f>
        <v>0</v>
      </c>
      <c r="AF38" s="92">
        <f>SUM(SUMIF(Survey!CC38:CH38,{"&gt;0","&lt;0"})*{1,-1})+SUM(SUMIF(Survey!CJ38:CO38,{"&gt;0","&lt;0"})*{1,-1})</f>
        <v>0</v>
      </c>
      <c r="AG38" s="91">
        <f t="shared" si="13"/>
        <v>0</v>
      </c>
      <c r="AH38" s="91">
        <f t="shared" si="14"/>
        <v>0</v>
      </c>
      <c r="AI38" s="100" t="str">
        <f t="shared" si="15"/>
        <v>Fail</v>
      </c>
      <c r="AJ38" s="110">
        <f>SUM(SUMIF(Survey!CZ38:DA38,{"&gt;0","&lt;0"})*{1,-1})</f>
        <v>0</v>
      </c>
      <c r="AK38" s="113">
        <f t="shared" si="16"/>
        <v>0</v>
      </c>
      <c r="AL38" s="112">
        <f t="shared" si="17"/>
        <v>100</v>
      </c>
      <c r="AM38" s="100" t="str">
        <f t="shared" si="18"/>
        <v>Fail</v>
      </c>
      <c r="AN38" s="110">
        <f>SUM(SUMIF(Survey!DC38:DL38,{"&gt;0","&lt;0"})*{1,-1})</f>
        <v>0</v>
      </c>
      <c r="AO38" s="113">
        <f t="shared" si="19"/>
        <v>0</v>
      </c>
      <c r="AP38" s="112">
        <f t="shared" si="20"/>
        <v>100</v>
      </c>
      <c r="AQ38" s="91" t="str">
        <f t="shared" si="21"/>
        <v>Fail</v>
      </c>
      <c r="AR38" s="92">
        <f>SUM(SUMIF(Survey!DO38:DU38,{"&gt;0","&lt;0"})*{1,-1})</f>
        <v>0</v>
      </c>
      <c r="AS38" s="91">
        <f t="shared" si="22"/>
        <v>0</v>
      </c>
      <c r="AT38" s="91">
        <f t="shared" si="23"/>
        <v>100</v>
      </c>
      <c r="AU38" s="100" t="str">
        <f t="shared" si="24"/>
        <v>Fail</v>
      </c>
      <c r="AV38" s="110">
        <f>SUM(SUMIF(Survey!DW38:EC38,{"&gt;0","&lt;0"})*{1,-1})</f>
        <v>0</v>
      </c>
      <c r="AW38" s="113">
        <f t="shared" si="25"/>
        <v>0</v>
      </c>
      <c r="AX38" s="112">
        <f t="shared" si="26"/>
        <v>100</v>
      </c>
    </row>
    <row r="39" spans="1:50" x14ac:dyDescent="0.35">
      <c r="A39" s="1">
        <v>36</v>
      </c>
      <c r="B39" s="91" t="str">
        <f t="shared" si="1"/>
        <v>Fail</v>
      </c>
      <c r="C39" s="91">
        <f>Survey!I39</f>
        <v>0</v>
      </c>
      <c r="D39" s="91" t="str">
        <f t="shared" si="27"/>
        <v>Fail</v>
      </c>
      <c r="E39" s="91" t="str">
        <f>IF(COUNTIF(J39:T39:Q39,"Fail"),"Fail","Pass")</f>
        <v>Fail</v>
      </c>
      <c r="G39" s="100" t="str">
        <f t="shared" si="2"/>
        <v>Pass</v>
      </c>
      <c r="H39" s="101">
        <f>COUNTBLANK(Survey!$A$3:$EI$3)</f>
        <v>5</v>
      </c>
      <c r="I39" s="102">
        <f>COUNTA(Survey!$A$3:$EI$3)</f>
        <v>134</v>
      </c>
      <c r="J39" s="100" t="str">
        <f t="shared" si="3"/>
        <v>Fail</v>
      </c>
      <c r="K39" s="103">
        <f>COUNTBLANK(Survey!B39)+COUNTBLANK(Survey!D39:F39)+COUNTBLANK(Survey!H39:J39)+COUNTBLANK(Survey!L39:O39)+COUNTBLANK(Survey!Q39)+COUNTBLANK(Survey!T39:V39)+COUNTBLANK(Survey!Y39:Z39)</f>
        <v>17</v>
      </c>
      <c r="L39" s="100" t="str">
        <f t="shared" si="4"/>
        <v>Fail</v>
      </c>
      <c r="M39" s="104">
        <f>Survey!F39</f>
        <v>0</v>
      </c>
      <c r="N39" s="105">
        <f>LEN(Survey!G39)</f>
        <v>0</v>
      </c>
      <c r="O39" s="100" t="str">
        <f t="shared" si="5"/>
        <v>Fail</v>
      </c>
      <c r="P39" s="106">
        <f>(Survey!$AE39)</f>
        <v>0</v>
      </c>
      <c r="Q39" s="100" t="str">
        <f>IF(OR(MIN(R39:S39)&lt;-1,S39&gt;R39,ISBLANK(Survey!AK39),ISBLANK(Survey!AL39)),"Fail",IF(MAX(R39:S39)&gt;1, "Warning","Pass"))</f>
        <v>Fail</v>
      </c>
      <c r="R39" s="107">
        <f>Survey!AK39</f>
        <v>0</v>
      </c>
      <c r="S39" s="108">
        <f>Survey!AL39</f>
        <v>0</v>
      </c>
      <c r="T39" s="91" t="str">
        <f t="shared" si="6"/>
        <v>Fail</v>
      </c>
      <c r="U39" s="92">
        <f>ABS(Survey!$AE39)</f>
        <v>0</v>
      </c>
      <c r="V39" s="92">
        <f>SUM(SUMIF(Survey!AN39:AS39,{"&gt;0","&lt;0"})*{1,-1})-SUM(SUMIF(Survey!AU39:AZ39,{"&gt;0","&lt;0"})*{1,-1})</f>
        <v>0</v>
      </c>
      <c r="W39" s="109" t="str">
        <f t="shared" si="7"/>
        <v>No holdings</v>
      </c>
      <c r="X39" s="91">
        <f t="shared" si="8"/>
        <v>0</v>
      </c>
      <c r="Y39" s="100" t="str">
        <f t="shared" si="9"/>
        <v>Fail</v>
      </c>
      <c r="Z39" s="110">
        <f>ABS(Survey!$AE39)</f>
        <v>0</v>
      </c>
      <c r="AA39" s="110">
        <f>SUM(SUMIF(Survey!BB39:BM39,{"&gt;0","&lt;0"})*{1,-1})-SUM(SUMIF(Survey!BO39:BZ39,{"&gt;0","&lt;0"})*{1,-1})</f>
        <v>0</v>
      </c>
      <c r="AB39" s="111" t="str">
        <f t="shared" si="10"/>
        <v>No holdings</v>
      </c>
      <c r="AC39" s="112">
        <f t="shared" si="11"/>
        <v>0</v>
      </c>
      <c r="AD39" s="91" t="str">
        <f t="shared" si="12"/>
        <v>Pass</v>
      </c>
      <c r="AE39" s="92">
        <f>ABS(Survey!BL39) + ABS(Survey!BY39)</f>
        <v>0</v>
      </c>
      <c r="AF39" s="92">
        <f>SUM(SUMIF(Survey!CC39:CH39,{"&gt;0","&lt;0"})*{1,-1})+SUM(SUMIF(Survey!CJ39:CO39,{"&gt;0","&lt;0"})*{1,-1})</f>
        <v>0</v>
      </c>
      <c r="AG39" s="91">
        <f t="shared" si="13"/>
        <v>0</v>
      </c>
      <c r="AH39" s="91">
        <f t="shared" si="14"/>
        <v>0</v>
      </c>
      <c r="AI39" s="100" t="str">
        <f t="shared" si="15"/>
        <v>Fail</v>
      </c>
      <c r="AJ39" s="110">
        <f>SUM(SUMIF(Survey!CZ39:DA39,{"&gt;0","&lt;0"})*{1,-1})</f>
        <v>0</v>
      </c>
      <c r="AK39" s="113">
        <f t="shared" si="16"/>
        <v>0</v>
      </c>
      <c r="AL39" s="112">
        <f t="shared" si="17"/>
        <v>100</v>
      </c>
      <c r="AM39" s="100" t="str">
        <f t="shared" si="18"/>
        <v>Fail</v>
      </c>
      <c r="AN39" s="110">
        <f>SUM(SUMIF(Survey!DC39:DL39,{"&gt;0","&lt;0"})*{1,-1})</f>
        <v>0</v>
      </c>
      <c r="AO39" s="113">
        <f t="shared" si="19"/>
        <v>0</v>
      </c>
      <c r="AP39" s="112">
        <f t="shared" si="20"/>
        <v>100</v>
      </c>
      <c r="AQ39" s="91" t="str">
        <f t="shared" si="21"/>
        <v>Fail</v>
      </c>
      <c r="AR39" s="92">
        <f>SUM(SUMIF(Survey!DO39:DU39,{"&gt;0","&lt;0"})*{1,-1})</f>
        <v>0</v>
      </c>
      <c r="AS39" s="91">
        <f t="shared" si="22"/>
        <v>0</v>
      </c>
      <c r="AT39" s="91">
        <f t="shared" si="23"/>
        <v>100</v>
      </c>
      <c r="AU39" s="100" t="str">
        <f t="shared" si="24"/>
        <v>Fail</v>
      </c>
      <c r="AV39" s="110">
        <f>SUM(SUMIF(Survey!DW39:EC39,{"&gt;0","&lt;0"})*{1,-1})</f>
        <v>0</v>
      </c>
      <c r="AW39" s="113">
        <f t="shared" si="25"/>
        <v>0</v>
      </c>
      <c r="AX39" s="112">
        <f t="shared" si="26"/>
        <v>100</v>
      </c>
    </row>
    <row r="40" spans="1:50" x14ac:dyDescent="0.35">
      <c r="A40" s="1">
        <v>37</v>
      </c>
      <c r="B40" s="91" t="str">
        <f t="shared" si="1"/>
        <v>Fail</v>
      </c>
      <c r="C40" s="91">
        <f>Survey!I40</f>
        <v>0</v>
      </c>
      <c r="D40" s="91" t="str">
        <f t="shared" si="27"/>
        <v>Fail</v>
      </c>
      <c r="E40" s="91" t="str">
        <f>IF(COUNTIF(J40:T40:Q40,"Fail"),"Fail","Pass")</f>
        <v>Fail</v>
      </c>
      <c r="G40" s="100" t="str">
        <f t="shared" si="2"/>
        <v>Pass</v>
      </c>
      <c r="H40" s="101">
        <f>COUNTBLANK(Survey!$A$3:$EI$3)</f>
        <v>5</v>
      </c>
      <c r="I40" s="102">
        <f>COUNTA(Survey!$A$3:$EI$3)</f>
        <v>134</v>
      </c>
      <c r="J40" s="100" t="str">
        <f t="shared" si="3"/>
        <v>Fail</v>
      </c>
      <c r="K40" s="103">
        <f>COUNTBLANK(Survey!B40)+COUNTBLANK(Survey!D40:F40)+COUNTBLANK(Survey!H40:J40)+COUNTBLANK(Survey!L40:O40)+COUNTBLANK(Survey!Q40)+COUNTBLANK(Survey!T40:V40)+COUNTBLANK(Survey!Y40:Z40)</f>
        <v>17</v>
      </c>
      <c r="L40" s="100" t="str">
        <f t="shared" si="4"/>
        <v>Fail</v>
      </c>
      <c r="M40" s="104">
        <f>Survey!F40</f>
        <v>0</v>
      </c>
      <c r="N40" s="105">
        <f>LEN(Survey!G40)</f>
        <v>0</v>
      </c>
      <c r="O40" s="100" t="str">
        <f t="shared" si="5"/>
        <v>Fail</v>
      </c>
      <c r="P40" s="106">
        <f>(Survey!$AE40)</f>
        <v>0</v>
      </c>
      <c r="Q40" s="100" t="str">
        <f>IF(OR(MIN(R40:S40)&lt;-1,S40&gt;R40,ISBLANK(Survey!AK40),ISBLANK(Survey!AL40)),"Fail",IF(MAX(R40:S40)&gt;1, "Warning","Pass"))</f>
        <v>Fail</v>
      </c>
      <c r="R40" s="107">
        <f>Survey!AK40</f>
        <v>0</v>
      </c>
      <c r="S40" s="108">
        <f>Survey!AL40</f>
        <v>0</v>
      </c>
      <c r="T40" s="91" t="str">
        <f t="shared" si="6"/>
        <v>Fail</v>
      </c>
      <c r="U40" s="92">
        <f>ABS(Survey!$AE40)</f>
        <v>0</v>
      </c>
      <c r="V40" s="92">
        <f>SUM(SUMIF(Survey!AN40:AS40,{"&gt;0","&lt;0"})*{1,-1})-SUM(SUMIF(Survey!AU40:AZ40,{"&gt;0","&lt;0"})*{1,-1})</f>
        <v>0</v>
      </c>
      <c r="W40" s="109" t="str">
        <f t="shared" si="7"/>
        <v>No holdings</v>
      </c>
      <c r="X40" s="91">
        <f t="shared" si="8"/>
        <v>0</v>
      </c>
      <c r="Y40" s="100" t="str">
        <f t="shared" si="9"/>
        <v>Fail</v>
      </c>
      <c r="Z40" s="110">
        <f>ABS(Survey!$AE40)</f>
        <v>0</v>
      </c>
      <c r="AA40" s="110">
        <f>SUM(SUMIF(Survey!BB40:BM40,{"&gt;0","&lt;0"})*{1,-1})-SUM(SUMIF(Survey!BO40:BZ40,{"&gt;0","&lt;0"})*{1,-1})</f>
        <v>0</v>
      </c>
      <c r="AB40" s="111" t="str">
        <f t="shared" si="10"/>
        <v>No holdings</v>
      </c>
      <c r="AC40" s="112">
        <f t="shared" si="11"/>
        <v>0</v>
      </c>
      <c r="AD40" s="91" t="str">
        <f t="shared" si="12"/>
        <v>Pass</v>
      </c>
      <c r="AE40" s="92">
        <f>ABS(Survey!BL40) + ABS(Survey!BY40)</f>
        <v>0</v>
      </c>
      <c r="AF40" s="92">
        <f>SUM(SUMIF(Survey!CC40:CH40,{"&gt;0","&lt;0"})*{1,-1})+SUM(SUMIF(Survey!CJ40:CO40,{"&gt;0","&lt;0"})*{1,-1})</f>
        <v>0</v>
      </c>
      <c r="AG40" s="91">
        <f t="shared" si="13"/>
        <v>0</v>
      </c>
      <c r="AH40" s="91">
        <f t="shared" si="14"/>
        <v>0</v>
      </c>
      <c r="AI40" s="100" t="str">
        <f t="shared" si="15"/>
        <v>Fail</v>
      </c>
      <c r="AJ40" s="110">
        <f>SUM(SUMIF(Survey!CZ40:DA40,{"&gt;0","&lt;0"})*{1,-1})</f>
        <v>0</v>
      </c>
      <c r="AK40" s="113">
        <f t="shared" si="16"/>
        <v>0</v>
      </c>
      <c r="AL40" s="112">
        <f t="shared" si="17"/>
        <v>100</v>
      </c>
      <c r="AM40" s="100" t="str">
        <f t="shared" si="18"/>
        <v>Fail</v>
      </c>
      <c r="AN40" s="110">
        <f>SUM(SUMIF(Survey!DC40:DL40,{"&gt;0","&lt;0"})*{1,-1})</f>
        <v>0</v>
      </c>
      <c r="AO40" s="113">
        <f t="shared" si="19"/>
        <v>0</v>
      </c>
      <c r="AP40" s="112">
        <f t="shared" si="20"/>
        <v>100</v>
      </c>
      <c r="AQ40" s="91" t="str">
        <f t="shared" si="21"/>
        <v>Fail</v>
      </c>
      <c r="AR40" s="92">
        <f>SUM(SUMIF(Survey!DO40:DU40,{"&gt;0","&lt;0"})*{1,-1})</f>
        <v>0</v>
      </c>
      <c r="AS40" s="91">
        <f t="shared" si="22"/>
        <v>0</v>
      </c>
      <c r="AT40" s="91">
        <f t="shared" si="23"/>
        <v>100</v>
      </c>
      <c r="AU40" s="100" t="str">
        <f t="shared" si="24"/>
        <v>Fail</v>
      </c>
      <c r="AV40" s="110">
        <f>SUM(SUMIF(Survey!DW40:EC40,{"&gt;0","&lt;0"})*{1,-1})</f>
        <v>0</v>
      </c>
      <c r="AW40" s="113">
        <f t="shared" si="25"/>
        <v>0</v>
      </c>
      <c r="AX40" s="112">
        <f t="shared" si="26"/>
        <v>100</v>
      </c>
    </row>
    <row r="41" spans="1:50" x14ac:dyDescent="0.35">
      <c r="A41" s="1">
        <v>38</v>
      </c>
      <c r="B41" s="91" t="str">
        <f t="shared" si="1"/>
        <v>Fail</v>
      </c>
      <c r="C41" s="91">
        <f>Survey!I41</f>
        <v>0</v>
      </c>
      <c r="D41" s="91" t="str">
        <f t="shared" si="27"/>
        <v>Fail</v>
      </c>
      <c r="E41" s="91" t="str">
        <f>IF(COUNTIF(J41:T41:Q41,"Fail"),"Fail","Pass")</f>
        <v>Fail</v>
      </c>
      <c r="G41" s="100" t="str">
        <f t="shared" si="2"/>
        <v>Pass</v>
      </c>
      <c r="H41" s="101">
        <f>COUNTBLANK(Survey!$A$3:$EI$3)</f>
        <v>5</v>
      </c>
      <c r="I41" s="102">
        <f>COUNTA(Survey!$A$3:$EI$3)</f>
        <v>134</v>
      </c>
      <c r="J41" s="100" t="str">
        <f t="shared" si="3"/>
        <v>Fail</v>
      </c>
      <c r="K41" s="103">
        <f>COUNTBLANK(Survey!B41)+COUNTBLANK(Survey!D41:F41)+COUNTBLANK(Survey!H41:J41)+COUNTBLANK(Survey!L41:O41)+COUNTBLANK(Survey!Q41)+COUNTBLANK(Survey!T41:V41)+COUNTBLANK(Survey!Y41:Z41)</f>
        <v>17</v>
      </c>
      <c r="L41" s="100" t="str">
        <f t="shared" si="4"/>
        <v>Fail</v>
      </c>
      <c r="M41" s="104">
        <f>Survey!F41</f>
        <v>0</v>
      </c>
      <c r="N41" s="105">
        <f>LEN(Survey!G41)</f>
        <v>0</v>
      </c>
      <c r="O41" s="100" t="str">
        <f t="shared" si="5"/>
        <v>Fail</v>
      </c>
      <c r="P41" s="106">
        <f>(Survey!$AE41)</f>
        <v>0</v>
      </c>
      <c r="Q41" s="100" t="str">
        <f>IF(OR(MIN(R41:S41)&lt;-1,S41&gt;R41,ISBLANK(Survey!AK41),ISBLANK(Survey!AL41)),"Fail",IF(MAX(R41:S41)&gt;1, "Warning","Pass"))</f>
        <v>Fail</v>
      </c>
      <c r="R41" s="107">
        <f>Survey!AK41</f>
        <v>0</v>
      </c>
      <c r="S41" s="108">
        <f>Survey!AL41</f>
        <v>0</v>
      </c>
      <c r="T41" s="91" t="str">
        <f t="shared" si="6"/>
        <v>Fail</v>
      </c>
      <c r="U41" s="92">
        <f>ABS(Survey!$AE41)</f>
        <v>0</v>
      </c>
      <c r="V41" s="92">
        <f>SUM(SUMIF(Survey!AN41:AS41,{"&gt;0","&lt;0"})*{1,-1})-SUM(SUMIF(Survey!AU41:AZ41,{"&gt;0","&lt;0"})*{1,-1})</f>
        <v>0</v>
      </c>
      <c r="W41" s="109" t="str">
        <f t="shared" si="7"/>
        <v>No holdings</v>
      </c>
      <c r="X41" s="91">
        <f t="shared" si="8"/>
        <v>0</v>
      </c>
      <c r="Y41" s="100" t="str">
        <f t="shared" si="9"/>
        <v>Fail</v>
      </c>
      <c r="Z41" s="110">
        <f>ABS(Survey!$AE41)</f>
        <v>0</v>
      </c>
      <c r="AA41" s="110">
        <f>SUM(SUMIF(Survey!BB41:BM41,{"&gt;0","&lt;0"})*{1,-1})-SUM(SUMIF(Survey!BO41:BZ41,{"&gt;0","&lt;0"})*{1,-1})</f>
        <v>0</v>
      </c>
      <c r="AB41" s="111" t="str">
        <f t="shared" si="10"/>
        <v>No holdings</v>
      </c>
      <c r="AC41" s="112">
        <f t="shared" si="11"/>
        <v>0</v>
      </c>
      <c r="AD41" s="91" t="str">
        <f t="shared" si="12"/>
        <v>Pass</v>
      </c>
      <c r="AE41" s="92">
        <f>ABS(Survey!BL41) + ABS(Survey!BY41)</f>
        <v>0</v>
      </c>
      <c r="AF41" s="92">
        <f>SUM(SUMIF(Survey!CC41:CH41,{"&gt;0","&lt;0"})*{1,-1})+SUM(SUMIF(Survey!CJ41:CO41,{"&gt;0","&lt;0"})*{1,-1})</f>
        <v>0</v>
      </c>
      <c r="AG41" s="91">
        <f t="shared" si="13"/>
        <v>0</v>
      </c>
      <c r="AH41" s="91">
        <f t="shared" si="14"/>
        <v>0</v>
      </c>
      <c r="AI41" s="100" t="str">
        <f t="shared" si="15"/>
        <v>Fail</v>
      </c>
      <c r="AJ41" s="110">
        <f>SUM(SUMIF(Survey!CZ41:DA41,{"&gt;0","&lt;0"})*{1,-1})</f>
        <v>0</v>
      </c>
      <c r="AK41" s="113">
        <f t="shared" si="16"/>
        <v>0</v>
      </c>
      <c r="AL41" s="112">
        <f t="shared" si="17"/>
        <v>100</v>
      </c>
      <c r="AM41" s="100" t="str">
        <f t="shared" si="18"/>
        <v>Fail</v>
      </c>
      <c r="AN41" s="110">
        <f>SUM(SUMIF(Survey!DC41:DL41,{"&gt;0","&lt;0"})*{1,-1})</f>
        <v>0</v>
      </c>
      <c r="AO41" s="113">
        <f t="shared" si="19"/>
        <v>0</v>
      </c>
      <c r="AP41" s="112">
        <f t="shared" si="20"/>
        <v>100</v>
      </c>
      <c r="AQ41" s="91" t="str">
        <f t="shared" si="21"/>
        <v>Fail</v>
      </c>
      <c r="AR41" s="92">
        <f>SUM(SUMIF(Survey!DO41:DU41,{"&gt;0","&lt;0"})*{1,-1})</f>
        <v>0</v>
      </c>
      <c r="AS41" s="91">
        <f t="shared" si="22"/>
        <v>0</v>
      </c>
      <c r="AT41" s="91">
        <f t="shared" si="23"/>
        <v>100</v>
      </c>
      <c r="AU41" s="100" t="str">
        <f t="shared" si="24"/>
        <v>Fail</v>
      </c>
      <c r="AV41" s="110">
        <f>SUM(SUMIF(Survey!DW41:EC41,{"&gt;0","&lt;0"})*{1,-1})</f>
        <v>0</v>
      </c>
      <c r="AW41" s="113">
        <f t="shared" si="25"/>
        <v>0</v>
      </c>
      <c r="AX41" s="112">
        <f t="shared" si="26"/>
        <v>100</v>
      </c>
    </row>
    <row r="42" spans="1:50" x14ac:dyDescent="0.35">
      <c r="A42" s="1">
        <v>39</v>
      </c>
      <c r="B42" s="91" t="str">
        <f t="shared" si="1"/>
        <v>Fail</v>
      </c>
      <c r="C42" s="91">
        <f>Survey!I42</f>
        <v>0</v>
      </c>
      <c r="D42" s="91" t="str">
        <f t="shared" si="27"/>
        <v>Fail</v>
      </c>
      <c r="E42" s="91" t="str">
        <f>IF(COUNTIF(J42:T42:Q42,"Fail"),"Fail","Pass")</f>
        <v>Fail</v>
      </c>
      <c r="G42" s="100" t="str">
        <f t="shared" si="2"/>
        <v>Pass</v>
      </c>
      <c r="H42" s="101">
        <f>COUNTBLANK(Survey!$A$3:$EI$3)</f>
        <v>5</v>
      </c>
      <c r="I42" s="102">
        <f>COUNTA(Survey!$A$3:$EI$3)</f>
        <v>134</v>
      </c>
      <c r="J42" s="100" t="str">
        <f t="shared" si="3"/>
        <v>Fail</v>
      </c>
      <c r="K42" s="103">
        <f>COUNTBLANK(Survey!B42)+COUNTBLANK(Survey!D42:F42)+COUNTBLANK(Survey!H42:J42)+COUNTBLANK(Survey!L42:O42)+COUNTBLANK(Survey!Q42)+COUNTBLANK(Survey!T42:V42)+COUNTBLANK(Survey!Y42:Z42)</f>
        <v>17</v>
      </c>
      <c r="L42" s="100" t="str">
        <f t="shared" si="4"/>
        <v>Fail</v>
      </c>
      <c r="M42" s="104">
        <f>Survey!F42</f>
        <v>0</v>
      </c>
      <c r="N42" s="105">
        <f>LEN(Survey!G42)</f>
        <v>0</v>
      </c>
      <c r="O42" s="100" t="str">
        <f t="shared" si="5"/>
        <v>Fail</v>
      </c>
      <c r="P42" s="106">
        <f>(Survey!$AE42)</f>
        <v>0</v>
      </c>
      <c r="Q42" s="100" t="str">
        <f>IF(OR(MIN(R42:S42)&lt;-1,S42&gt;R42,ISBLANK(Survey!AK42),ISBLANK(Survey!AL42)),"Fail",IF(MAX(R42:S42)&gt;1, "Warning","Pass"))</f>
        <v>Fail</v>
      </c>
      <c r="R42" s="107">
        <f>Survey!AK42</f>
        <v>0</v>
      </c>
      <c r="S42" s="108">
        <f>Survey!AL42</f>
        <v>0</v>
      </c>
      <c r="T42" s="91" t="str">
        <f t="shared" si="6"/>
        <v>Fail</v>
      </c>
      <c r="U42" s="92">
        <f>ABS(Survey!$AE42)</f>
        <v>0</v>
      </c>
      <c r="V42" s="92">
        <f>SUM(SUMIF(Survey!AN42:AS42,{"&gt;0","&lt;0"})*{1,-1})-SUM(SUMIF(Survey!AU42:AZ42,{"&gt;0","&lt;0"})*{1,-1})</f>
        <v>0</v>
      </c>
      <c r="W42" s="109" t="str">
        <f t="shared" si="7"/>
        <v>No holdings</v>
      </c>
      <c r="X42" s="91">
        <f t="shared" si="8"/>
        <v>0</v>
      </c>
      <c r="Y42" s="100" t="str">
        <f t="shared" si="9"/>
        <v>Fail</v>
      </c>
      <c r="Z42" s="110">
        <f>ABS(Survey!$AE42)</f>
        <v>0</v>
      </c>
      <c r="AA42" s="110">
        <f>SUM(SUMIF(Survey!BB42:BM42,{"&gt;0","&lt;0"})*{1,-1})-SUM(SUMIF(Survey!BO42:BZ42,{"&gt;0","&lt;0"})*{1,-1})</f>
        <v>0</v>
      </c>
      <c r="AB42" s="111" t="str">
        <f t="shared" si="10"/>
        <v>No holdings</v>
      </c>
      <c r="AC42" s="112">
        <f t="shared" si="11"/>
        <v>0</v>
      </c>
      <c r="AD42" s="91" t="str">
        <f t="shared" si="12"/>
        <v>Pass</v>
      </c>
      <c r="AE42" s="92">
        <f>ABS(Survey!BL42) + ABS(Survey!BY42)</f>
        <v>0</v>
      </c>
      <c r="AF42" s="92">
        <f>SUM(SUMIF(Survey!CC42:CH42,{"&gt;0","&lt;0"})*{1,-1})+SUM(SUMIF(Survey!CJ42:CO42,{"&gt;0","&lt;0"})*{1,-1})</f>
        <v>0</v>
      </c>
      <c r="AG42" s="91">
        <f t="shared" si="13"/>
        <v>0</v>
      </c>
      <c r="AH42" s="91">
        <f t="shared" si="14"/>
        <v>0</v>
      </c>
      <c r="AI42" s="100" t="str">
        <f t="shared" si="15"/>
        <v>Fail</v>
      </c>
      <c r="AJ42" s="110">
        <f>SUM(SUMIF(Survey!CZ42:DA42,{"&gt;0","&lt;0"})*{1,-1})</f>
        <v>0</v>
      </c>
      <c r="AK42" s="113">
        <f t="shared" si="16"/>
        <v>0</v>
      </c>
      <c r="AL42" s="112">
        <f t="shared" si="17"/>
        <v>100</v>
      </c>
      <c r="AM42" s="100" t="str">
        <f t="shared" si="18"/>
        <v>Fail</v>
      </c>
      <c r="AN42" s="110">
        <f>SUM(SUMIF(Survey!DC42:DL42,{"&gt;0","&lt;0"})*{1,-1})</f>
        <v>0</v>
      </c>
      <c r="AO42" s="113">
        <f t="shared" si="19"/>
        <v>0</v>
      </c>
      <c r="AP42" s="112">
        <f t="shared" si="20"/>
        <v>100</v>
      </c>
      <c r="AQ42" s="91" t="str">
        <f t="shared" si="21"/>
        <v>Fail</v>
      </c>
      <c r="AR42" s="92">
        <f>SUM(SUMIF(Survey!DO42:DU42,{"&gt;0","&lt;0"})*{1,-1})</f>
        <v>0</v>
      </c>
      <c r="AS42" s="91">
        <f t="shared" si="22"/>
        <v>0</v>
      </c>
      <c r="AT42" s="91">
        <f t="shared" si="23"/>
        <v>100</v>
      </c>
      <c r="AU42" s="100" t="str">
        <f t="shared" si="24"/>
        <v>Fail</v>
      </c>
      <c r="AV42" s="110">
        <f>SUM(SUMIF(Survey!DW42:EC42,{"&gt;0","&lt;0"})*{1,-1})</f>
        <v>0</v>
      </c>
      <c r="AW42" s="113">
        <f t="shared" si="25"/>
        <v>0</v>
      </c>
      <c r="AX42" s="112">
        <f t="shared" si="26"/>
        <v>100</v>
      </c>
    </row>
    <row r="43" spans="1:50" x14ac:dyDescent="0.35">
      <c r="A43" s="1">
        <v>40</v>
      </c>
      <c r="B43" s="91" t="str">
        <f t="shared" si="1"/>
        <v>Fail</v>
      </c>
      <c r="C43" s="91">
        <f>Survey!I43</f>
        <v>0</v>
      </c>
      <c r="D43" s="91" t="str">
        <f t="shared" si="27"/>
        <v>Fail</v>
      </c>
      <c r="E43" s="91" t="str">
        <f>IF(COUNTIF(J43:T43:Q43,"Fail"),"Fail","Pass")</f>
        <v>Fail</v>
      </c>
      <c r="G43" s="100" t="str">
        <f t="shared" si="2"/>
        <v>Pass</v>
      </c>
      <c r="H43" s="101">
        <f>COUNTBLANK(Survey!$A$3:$EI$3)</f>
        <v>5</v>
      </c>
      <c r="I43" s="102">
        <f>COUNTA(Survey!$A$3:$EI$3)</f>
        <v>134</v>
      </c>
      <c r="J43" s="100" t="str">
        <f t="shared" si="3"/>
        <v>Fail</v>
      </c>
      <c r="K43" s="103">
        <f>COUNTBLANK(Survey!B43)+COUNTBLANK(Survey!D43:F43)+COUNTBLANK(Survey!H43:J43)+COUNTBLANK(Survey!L43:O43)+COUNTBLANK(Survey!Q43)+COUNTBLANK(Survey!T43:V43)+COUNTBLANK(Survey!Y43:Z43)</f>
        <v>17</v>
      </c>
      <c r="L43" s="100" t="str">
        <f t="shared" si="4"/>
        <v>Fail</v>
      </c>
      <c r="M43" s="104">
        <f>Survey!F43</f>
        <v>0</v>
      </c>
      <c r="N43" s="105">
        <f>LEN(Survey!G43)</f>
        <v>0</v>
      </c>
      <c r="O43" s="100" t="str">
        <f t="shared" si="5"/>
        <v>Fail</v>
      </c>
      <c r="P43" s="106">
        <f>(Survey!$AE43)</f>
        <v>0</v>
      </c>
      <c r="Q43" s="100" t="str">
        <f>IF(OR(MIN(R43:S43)&lt;-1,S43&gt;R43,ISBLANK(Survey!AK43),ISBLANK(Survey!AL43)),"Fail",IF(MAX(R43:S43)&gt;1, "Warning","Pass"))</f>
        <v>Fail</v>
      </c>
      <c r="R43" s="107">
        <f>Survey!AK43</f>
        <v>0</v>
      </c>
      <c r="S43" s="108">
        <f>Survey!AL43</f>
        <v>0</v>
      </c>
      <c r="T43" s="91" t="str">
        <f t="shared" si="6"/>
        <v>Fail</v>
      </c>
      <c r="U43" s="92">
        <f>ABS(Survey!$AE43)</f>
        <v>0</v>
      </c>
      <c r="V43" s="92">
        <f>SUM(SUMIF(Survey!AN43:AS43,{"&gt;0","&lt;0"})*{1,-1})-SUM(SUMIF(Survey!AU43:AZ43,{"&gt;0","&lt;0"})*{1,-1})</f>
        <v>0</v>
      </c>
      <c r="W43" s="109" t="str">
        <f t="shared" si="7"/>
        <v>No holdings</v>
      </c>
      <c r="X43" s="91">
        <f t="shared" si="8"/>
        <v>0</v>
      </c>
      <c r="Y43" s="100" t="str">
        <f t="shared" si="9"/>
        <v>Fail</v>
      </c>
      <c r="Z43" s="110">
        <f>ABS(Survey!$AE43)</f>
        <v>0</v>
      </c>
      <c r="AA43" s="110">
        <f>SUM(SUMIF(Survey!BB43:BM43,{"&gt;0","&lt;0"})*{1,-1})-SUM(SUMIF(Survey!BO43:BZ43,{"&gt;0","&lt;0"})*{1,-1})</f>
        <v>0</v>
      </c>
      <c r="AB43" s="111" t="str">
        <f t="shared" si="10"/>
        <v>No holdings</v>
      </c>
      <c r="AC43" s="112">
        <f t="shared" si="11"/>
        <v>0</v>
      </c>
      <c r="AD43" s="91" t="str">
        <f t="shared" si="12"/>
        <v>Pass</v>
      </c>
      <c r="AE43" s="92">
        <f>ABS(Survey!BL43) + ABS(Survey!BY43)</f>
        <v>0</v>
      </c>
      <c r="AF43" s="92">
        <f>SUM(SUMIF(Survey!CC43:CH43,{"&gt;0","&lt;0"})*{1,-1})+SUM(SUMIF(Survey!CJ43:CO43,{"&gt;0","&lt;0"})*{1,-1})</f>
        <v>0</v>
      </c>
      <c r="AG43" s="91">
        <f t="shared" si="13"/>
        <v>0</v>
      </c>
      <c r="AH43" s="91">
        <f t="shared" si="14"/>
        <v>0</v>
      </c>
      <c r="AI43" s="100" t="str">
        <f t="shared" si="15"/>
        <v>Fail</v>
      </c>
      <c r="AJ43" s="110">
        <f>SUM(SUMIF(Survey!CZ43:DA43,{"&gt;0","&lt;0"})*{1,-1})</f>
        <v>0</v>
      </c>
      <c r="AK43" s="113">
        <f t="shared" si="16"/>
        <v>0</v>
      </c>
      <c r="AL43" s="112">
        <f t="shared" si="17"/>
        <v>100</v>
      </c>
      <c r="AM43" s="100" t="str">
        <f t="shared" si="18"/>
        <v>Fail</v>
      </c>
      <c r="AN43" s="110">
        <f>SUM(SUMIF(Survey!DC43:DL43,{"&gt;0","&lt;0"})*{1,-1})</f>
        <v>0</v>
      </c>
      <c r="AO43" s="113">
        <f t="shared" si="19"/>
        <v>0</v>
      </c>
      <c r="AP43" s="112">
        <f t="shared" si="20"/>
        <v>100</v>
      </c>
      <c r="AQ43" s="91" t="str">
        <f t="shared" si="21"/>
        <v>Fail</v>
      </c>
      <c r="AR43" s="92">
        <f>SUM(SUMIF(Survey!DO43:DU43,{"&gt;0","&lt;0"})*{1,-1})</f>
        <v>0</v>
      </c>
      <c r="AS43" s="91">
        <f t="shared" si="22"/>
        <v>0</v>
      </c>
      <c r="AT43" s="91">
        <f t="shared" si="23"/>
        <v>100</v>
      </c>
      <c r="AU43" s="100" t="str">
        <f t="shared" si="24"/>
        <v>Fail</v>
      </c>
      <c r="AV43" s="110">
        <f>SUM(SUMIF(Survey!DW43:EC43,{"&gt;0","&lt;0"})*{1,-1})</f>
        <v>0</v>
      </c>
      <c r="AW43" s="113">
        <f t="shared" si="25"/>
        <v>0</v>
      </c>
      <c r="AX43" s="112">
        <f t="shared" si="26"/>
        <v>100</v>
      </c>
    </row>
    <row r="44" spans="1:50" x14ac:dyDescent="0.35">
      <c r="A44" s="1">
        <v>41</v>
      </c>
      <c r="B44" s="91" t="str">
        <f t="shared" si="1"/>
        <v>Fail</v>
      </c>
      <c r="C44" s="91">
        <f>Survey!I44</f>
        <v>0</v>
      </c>
      <c r="D44" s="91" t="str">
        <f t="shared" si="27"/>
        <v>Fail</v>
      </c>
      <c r="E44" s="91" t="str">
        <f>IF(COUNTIF(J44:T44:Q44,"Fail"),"Fail","Pass")</f>
        <v>Fail</v>
      </c>
      <c r="G44" s="100" t="str">
        <f t="shared" si="2"/>
        <v>Pass</v>
      </c>
      <c r="H44" s="101">
        <f>COUNTBLANK(Survey!$A$3:$EI$3)</f>
        <v>5</v>
      </c>
      <c r="I44" s="102">
        <f>COUNTA(Survey!$A$3:$EI$3)</f>
        <v>134</v>
      </c>
      <c r="J44" s="100" t="str">
        <f t="shared" si="3"/>
        <v>Fail</v>
      </c>
      <c r="K44" s="103">
        <f>COUNTBLANK(Survey!B44)+COUNTBLANK(Survey!D44:F44)+COUNTBLANK(Survey!H44:J44)+COUNTBLANK(Survey!L44:O44)+COUNTBLANK(Survey!Q44)+COUNTBLANK(Survey!T44:V44)+COUNTBLANK(Survey!Y44:Z44)</f>
        <v>17</v>
      </c>
      <c r="L44" s="100" t="str">
        <f t="shared" si="4"/>
        <v>Fail</v>
      </c>
      <c r="M44" s="104">
        <f>Survey!F44</f>
        <v>0</v>
      </c>
      <c r="N44" s="105">
        <f>LEN(Survey!G44)</f>
        <v>0</v>
      </c>
      <c r="O44" s="100" t="str">
        <f t="shared" si="5"/>
        <v>Fail</v>
      </c>
      <c r="P44" s="106">
        <f>(Survey!$AE44)</f>
        <v>0</v>
      </c>
      <c r="Q44" s="100" t="str">
        <f>IF(OR(MIN(R44:S44)&lt;-1,S44&gt;R44,ISBLANK(Survey!AK44),ISBLANK(Survey!AL44)),"Fail",IF(MAX(R44:S44)&gt;1, "Warning","Pass"))</f>
        <v>Fail</v>
      </c>
      <c r="R44" s="107">
        <f>Survey!AK44</f>
        <v>0</v>
      </c>
      <c r="S44" s="108">
        <f>Survey!AL44</f>
        <v>0</v>
      </c>
      <c r="T44" s="91" t="str">
        <f t="shared" si="6"/>
        <v>Fail</v>
      </c>
      <c r="U44" s="92">
        <f>ABS(Survey!$AE44)</f>
        <v>0</v>
      </c>
      <c r="V44" s="92">
        <f>SUM(SUMIF(Survey!AN44:AS44,{"&gt;0","&lt;0"})*{1,-1})-SUM(SUMIF(Survey!AU44:AZ44,{"&gt;0","&lt;0"})*{1,-1})</f>
        <v>0</v>
      </c>
      <c r="W44" s="109" t="str">
        <f t="shared" si="7"/>
        <v>No holdings</v>
      </c>
      <c r="X44" s="91">
        <f t="shared" si="8"/>
        <v>0</v>
      </c>
      <c r="Y44" s="100" t="str">
        <f t="shared" si="9"/>
        <v>Fail</v>
      </c>
      <c r="Z44" s="110">
        <f>ABS(Survey!$AE44)</f>
        <v>0</v>
      </c>
      <c r="AA44" s="110">
        <f>SUM(SUMIF(Survey!BB44:BM44,{"&gt;0","&lt;0"})*{1,-1})-SUM(SUMIF(Survey!BO44:BZ44,{"&gt;0","&lt;0"})*{1,-1})</f>
        <v>0</v>
      </c>
      <c r="AB44" s="111" t="str">
        <f t="shared" si="10"/>
        <v>No holdings</v>
      </c>
      <c r="AC44" s="112">
        <f t="shared" si="11"/>
        <v>0</v>
      </c>
      <c r="AD44" s="91" t="str">
        <f t="shared" si="12"/>
        <v>Pass</v>
      </c>
      <c r="AE44" s="92">
        <f>ABS(Survey!BL44) + ABS(Survey!BY44)</f>
        <v>0</v>
      </c>
      <c r="AF44" s="92">
        <f>SUM(SUMIF(Survey!CC44:CH44,{"&gt;0","&lt;0"})*{1,-1})+SUM(SUMIF(Survey!CJ44:CO44,{"&gt;0","&lt;0"})*{1,-1})</f>
        <v>0</v>
      </c>
      <c r="AG44" s="91">
        <f t="shared" si="13"/>
        <v>0</v>
      </c>
      <c r="AH44" s="91">
        <f t="shared" si="14"/>
        <v>0</v>
      </c>
      <c r="AI44" s="100" t="str">
        <f t="shared" si="15"/>
        <v>Fail</v>
      </c>
      <c r="AJ44" s="110">
        <f>SUM(SUMIF(Survey!CZ44:DA44,{"&gt;0","&lt;0"})*{1,-1})</f>
        <v>0</v>
      </c>
      <c r="AK44" s="113">
        <f t="shared" si="16"/>
        <v>0</v>
      </c>
      <c r="AL44" s="112">
        <f t="shared" si="17"/>
        <v>100</v>
      </c>
      <c r="AM44" s="100" t="str">
        <f t="shared" si="18"/>
        <v>Fail</v>
      </c>
      <c r="AN44" s="110">
        <f>SUM(SUMIF(Survey!DC44:DL44,{"&gt;0","&lt;0"})*{1,-1})</f>
        <v>0</v>
      </c>
      <c r="AO44" s="113">
        <f t="shared" si="19"/>
        <v>0</v>
      </c>
      <c r="AP44" s="112">
        <f t="shared" si="20"/>
        <v>100</v>
      </c>
      <c r="AQ44" s="91" t="str">
        <f t="shared" si="21"/>
        <v>Fail</v>
      </c>
      <c r="AR44" s="92">
        <f>SUM(SUMIF(Survey!DO44:DU44,{"&gt;0","&lt;0"})*{1,-1})</f>
        <v>0</v>
      </c>
      <c r="AS44" s="91">
        <f t="shared" si="22"/>
        <v>0</v>
      </c>
      <c r="AT44" s="91">
        <f t="shared" si="23"/>
        <v>100</v>
      </c>
      <c r="AU44" s="100" t="str">
        <f t="shared" si="24"/>
        <v>Fail</v>
      </c>
      <c r="AV44" s="110">
        <f>SUM(SUMIF(Survey!DW44:EC44,{"&gt;0","&lt;0"})*{1,-1})</f>
        <v>0</v>
      </c>
      <c r="AW44" s="113">
        <f t="shared" si="25"/>
        <v>0</v>
      </c>
      <c r="AX44" s="112">
        <f t="shared" si="26"/>
        <v>100</v>
      </c>
    </row>
    <row r="45" spans="1:50" x14ac:dyDescent="0.35">
      <c r="A45" s="1">
        <v>42</v>
      </c>
      <c r="B45" s="91" t="str">
        <f t="shared" si="1"/>
        <v>Fail</v>
      </c>
      <c r="C45" s="91">
        <f>Survey!I45</f>
        <v>0</v>
      </c>
      <c r="D45" s="91" t="str">
        <f t="shared" si="27"/>
        <v>Fail</v>
      </c>
      <c r="E45" s="91" t="str">
        <f>IF(COUNTIF(J45:T45:Q45,"Fail"),"Fail","Pass")</f>
        <v>Fail</v>
      </c>
      <c r="G45" s="100" t="str">
        <f t="shared" si="2"/>
        <v>Pass</v>
      </c>
      <c r="H45" s="101">
        <f>COUNTBLANK(Survey!$A$3:$EI$3)</f>
        <v>5</v>
      </c>
      <c r="I45" s="102">
        <f>COUNTA(Survey!$A$3:$EI$3)</f>
        <v>134</v>
      </c>
      <c r="J45" s="100" t="str">
        <f t="shared" si="3"/>
        <v>Fail</v>
      </c>
      <c r="K45" s="103">
        <f>COUNTBLANK(Survey!B45)+COUNTBLANK(Survey!D45:F45)+COUNTBLANK(Survey!H45:J45)+COUNTBLANK(Survey!L45:O45)+COUNTBLANK(Survey!Q45)+COUNTBLANK(Survey!T45:V45)+COUNTBLANK(Survey!Y45:Z45)</f>
        <v>17</v>
      </c>
      <c r="L45" s="100" t="str">
        <f t="shared" si="4"/>
        <v>Fail</v>
      </c>
      <c r="M45" s="104">
        <f>Survey!F45</f>
        <v>0</v>
      </c>
      <c r="N45" s="105">
        <f>LEN(Survey!G45)</f>
        <v>0</v>
      </c>
      <c r="O45" s="100" t="str">
        <f t="shared" si="5"/>
        <v>Fail</v>
      </c>
      <c r="P45" s="106">
        <f>(Survey!$AE45)</f>
        <v>0</v>
      </c>
      <c r="Q45" s="100" t="str">
        <f>IF(OR(MIN(R45:S45)&lt;-1,S45&gt;R45,ISBLANK(Survey!AK45),ISBLANK(Survey!AL45)),"Fail",IF(MAX(R45:S45)&gt;1, "Warning","Pass"))</f>
        <v>Fail</v>
      </c>
      <c r="R45" s="107">
        <f>Survey!AK45</f>
        <v>0</v>
      </c>
      <c r="S45" s="108">
        <f>Survey!AL45</f>
        <v>0</v>
      </c>
      <c r="T45" s="91" t="str">
        <f t="shared" si="6"/>
        <v>Fail</v>
      </c>
      <c r="U45" s="92">
        <f>ABS(Survey!$AE45)</f>
        <v>0</v>
      </c>
      <c r="V45" s="92">
        <f>SUM(SUMIF(Survey!AN45:AS45,{"&gt;0","&lt;0"})*{1,-1})-SUM(SUMIF(Survey!AU45:AZ45,{"&gt;0","&lt;0"})*{1,-1})</f>
        <v>0</v>
      </c>
      <c r="W45" s="109" t="str">
        <f t="shared" si="7"/>
        <v>No holdings</v>
      </c>
      <c r="X45" s="91">
        <f t="shared" si="8"/>
        <v>0</v>
      </c>
      <c r="Y45" s="100" t="str">
        <f t="shared" si="9"/>
        <v>Fail</v>
      </c>
      <c r="Z45" s="110">
        <f>ABS(Survey!$AE45)</f>
        <v>0</v>
      </c>
      <c r="AA45" s="110">
        <f>SUM(SUMIF(Survey!BB45:BM45,{"&gt;0","&lt;0"})*{1,-1})-SUM(SUMIF(Survey!BO45:BZ45,{"&gt;0","&lt;0"})*{1,-1})</f>
        <v>0</v>
      </c>
      <c r="AB45" s="111" t="str">
        <f t="shared" si="10"/>
        <v>No holdings</v>
      </c>
      <c r="AC45" s="112">
        <f t="shared" si="11"/>
        <v>0</v>
      </c>
      <c r="AD45" s="91" t="str">
        <f t="shared" si="12"/>
        <v>Pass</v>
      </c>
      <c r="AE45" s="92">
        <f>ABS(Survey!BL45) + ABS(Survey!BY45)</f>
        <v>0</v>
      </c>
      <c r="AF45" s="92">
        <f>SUM(SUMIF(Survey!CC45:CH45,{"&gt;0","&lt;0"})*{1,-1})+SUM(SUMIF(Survey!CJ45:CO45,{"&gt;0","&lt;0"})*{1,-1})</f>
        <v>0</v>
      </c>
      <c r="AG45" s="91">
        <f t="shared" si="13"/>
        <v>0</v>
      </c>
      <c r="AH45" s="91">
        <f t="shared" si="14"/>
        <v>0</v>
      </c>
      <c r="AI45" s="100" t="str">
        <f t="shared" si="15"/>
        <v>Fail</v>
      </c>
      <c r="AJ45" s="110">
        <f>SUM(SUMIF(Survey!CZ45:DA45,{"&gt;0","&lt;0"})*{1,-1})</f>
        <v>0</v>
      </c>
      <c r="AK45" s="113">
        <f t="shared" si="16"/>
        <v>0</v>
      </c>
      <c r="AL45" s="112">
        <f t="shared" si="17"/>
        <v>100</v>
      </c>
      <c r="AM45" s="100" t="str">
        <f t="shared" si="18"/>
        <v>Fail</v>
      </c>
      <c r="AN45" s="110">
        <f>SUM(SUMIF(Survey!DC45:DL45,{"&gt;0","&lt;0"})*{1,-1})</f>
        <v>0</v>
      </c>
      <c r="AO45" s="113">
        <f t="shared" si="19"/>
        <v>0</v>
      </c>
      <c r="AP45" s="112">
        <f t="shared" si="20"/>
        <v>100</v>
      </c>
      <c r="AQ45" s="91" t="str">
        <f t="shared" si="21"/>
        <v>Fail</v>
      </c>
      <c r="AR45" s="92">
        <f>SUM(SUMIF(Survey!DO45:DU45,{"&gt;0","&lt;0"})*{1,-1})</f>
        <v>0</v>
      </c>
      <c r="AS45" s="91">
        <f t="shared" si="22"/>
        <v>0</v>
      </c>
      <c r="AT45" s="91">
        <f t="shared" si="23"/>
        <v>100</v>
      </c>
      <c r="AU45" s="100" t="str">
        <f t="shared" si="24"/>
        <v>Fail</v>
      </c>
      <c r="AV45" s="110">
        <f>SUM(SUMIF(Survey!DW45:EC45,{"&gt;0","&lt;0"})*{1,-1})</f>
        <v>0</v>
      </c>
      <c r="AW45" s="113">
        <f t="shared" si="25"/>
        <v>0</v>
      </c>
      <c r="AX45" s="112">
        <f t="shared" si="26"/>
        <v>100</v>
      </c>
    </row>
    <row r="46" spans="1:50" x14ac:dyDescent="0.35">
      <c r="A46" s="1">
        <v>43</v>
      </c>
      <c r="B46" s="91" t="str">
        <f t="shared" si="1"/>
        <v>Fail</v>
      </c>
      <c r="C46" s="91">
        <f>Survey!I46</f>
        <v>0</v>
      </c>
      <c r="D46" s="91" t="str">
        <f t="shared" si="27"/>
        <v>Fail</v>
      </c>
      <c r="E46" s="91" t="str">
        <f>IF(COUNTIF(J46:T46:Q46,"Fail"),"Fail","Pass")</f>
        <v>Fail</v>
      </c>
      <c r="G46" s="100" t="str">
        <f t="shared" si="2"/>
        <v>Pass</v>
      </c>
      <c r="H46" s="101">
        <f>COUNTBLANK(Survey!$A$3:$EI$3)</f>
        <v>5</v>
      </c>
      <c r="I46" s="102">
        <f>COUNTA(Survey!$A$3:$EI$3)</f>
        <v>134</v>
      </c>
      <c r="J46" s="100" t="str">
        <f t="shared" si="3"/>
        <v>Fail</v>
      </c>
      <c r="K46" s="103">
        <f>COUNTBLANK(Survey!B46)+COUNTBLANK(Survey!D46:F46)+COUNTBLANK(Survey!H46:J46)+COUNTBLANK(Survey!L46:O46)+COUNTBLANK(Survey!Q46)+COUNTBLANK(Survey!T46:V46)+COUNTBLANK(Survey!Y46:Z46)</f>
        <v>17</v>
      </c>
      <c r="L46" s="100" t="str">
        <f t="shared" si="4"/>
        <v>Fail</v>
      </c>
      <c r="M46" s="104">
        <f>Survey!F46</f>
        <v>0</v>
      </c>
      <c r="N46" s="105">
        <f>LEN(Survey!G46)</f>
        <v>0</v>
      </c>
      <c r="O46" s="100" t="str">
        <f t="shared" si="5"/>
        <v>Fail</v>
      </c>
      <c r="P46" s="106">
        <f>(Survey!$AE46)</f>
        <v>0</v>
      </c>
      <c r="Q46" s="100" t="str">
        <f>IF(OR(MIN(R46:S46)&lt;-1,S46&gt;R46,ISBLANK(Survey!AK46),ISBLANK(Survey!AL46)),"Fail",IF(MAX(R46:S46)&gt;1, "Warning","Pass"))</f>
        <v>Fail</v>
      </c>
      <c r="R46" s="107">
        <f>Survey!AK46</f>
        <v>0</v>
      </c>
      <c r="S46" s="108">
        <f>Survey!AL46</f>
        <v>0</v>
      </c>
      <c r="T46" s="91" t="str">
        <f t="shared" si="6"/>
        <v>Fail</v>
      </c>
      <c r="U46" s="92">
        <f>ABS(Survey!$AE46)</f>
        <v>0</v>
      </c>
      <c r="V46" s="92">
        <f>SUM(SUMIF(Survey!AN46:AS46,{"&gt;0","&lt;0"})*{1,-1})-SUM(SUMIF(Survey!AU46:AZ46,{"&gt;0","&lt;0"})*{1,-1})</f>
        <v>0</v>
      </c>
      <c r="W46" s="109" t="str">
        <f t="shared" si="7"/>
        <v>No holdings</v>
      </c>
      <c r="X46" s="91">
        <f t="shared" si="8"/>
        <v>0</v>
      </c>
      <c r="Y46" s="100" t="str">
        <f t="shared" si="9"/>
        <v>Fail</v>
      </c>
      <c r="Z46" s="110">
        <f>ABS(Survey!$AE46)</f>
        <v>0</v>
      </c>
      <c r="AA46" s="110">
        <f>SUM(SUMIF(Survey!BB46:BM46,{"&gt;0","&lt;0"})*{1,-1})-SUM(SUMIF(Survey!BO46:BZ46,{"&gt;0","&lt;0"})*{1,-1})</f>
        <v>0</v>
      </c>
      <c r="AB46" s="111" t="str">
        <f t="shared" si="10"/>
        <v>No holdings</v>
      </c>
      <c r="AC46" s="112">
        <f t="shared" si="11"/>
        <v>0</v>
      </c>
      <c r="AD46" s="91" t="str">
        <f t="shared" si="12"/>
        <v>Pass</v>
      </c>
      <c r="AE46" s="92">
        <f>ABS(Survey!BL46) + ABS(Survey!BY46)</f>
        <v>0</v>
      </c>
      <c r="AF46" s="92">
        <f>SUM(SUMIF(Survey!CC46:CH46,{"&gt;0","&lt;0"})*{1,-1})+SUM(SUMIF(Survey!CJ46:CO46,{"&gt;0","&lt;0"})*{1,-1})</f>
        <v>0</v>
      </c>
      <c r="AG46" s="91">
        <f t="shared" si="13"/>
        <v>0</v>
      </c>
      <c r="AH46" s="91">
        <f t="shared" si="14"/>
        <v>0</v>
      </c>
      <c r="AI46" s="100" t="str">
        <f t="shared" si="15"/>
        <v>Fail</v>
      </c>
      <c r="AJ46" s="110">
        <f>SUM(SUMIF(Survey!CZ46:DA46,{"&gt;0","&lt;0"})*{1,-1})</f>
        <v>0</v>
      </c>
      <c r="AK46" s="113">
        <f t="shared" si="16"/>
        <v>0</v>
      </c>
      <c r="AL46" s="112">
        <f t="shared" si="17"/>
        <v>100</v>
      </c>
      <c r="AM46" s="100" t="str">
        <f t="shared" si="18"/>
        <v>Fail</v>
      </c>
      <c r="AN46" s="110">
        <f>SUM(SUMIF(Survey!DC46:DL46,{"&gt;0","&lt;0"})*{1,-1})</f>
        <v>0</v>
      </c>
      <c r="AO46" s="113">
        <f t="shared" si="19"/>
        <v>0</v>
      </c>
      <c r="AP46" s="112">
        <f t="shared" si="20"/>
        <v>100</v>
      </c>
      <c r="AQ46" s="91" t="str">
        <f t="shared" si="21"/>
        <v>Fail</v>
      </c>
      <c r="AR46" s="92">
        <f>SUM(SUMIF(Survey!DO46:DU46,{"&gt;0","&lt;0"})*{1,-1})</f>
        <v>0</v>
      </c>
      <c r="AS46" s="91">
        <f t="shared" si="22"/>
        <v>0</v>
      </c>
      <c r="AT46" s="91">
        <f t="shared" si="23"/>
        <v>100</v>
      </c>
      <c r="AU46" s="100" t="str">
        <f t="shared" si="24"/>
        <v>Fail</v>
      </c>
      <c r="AV46" s="110">
        <f>SUM(SUMIF(Survey!DW46:EC46,{"&gt;0","&lt;0"})*{1,-1})</f>
        <v>0</v>
      </c>
      <c r="AW46" s="113">
        <f t="shared" si="25"/>
        <v>0</v>
      </c>
      <c r="AX46" s="112">
        <f t="shared" si="26"/>
        <v>100</v>
      </c>
    </row>
    <row r="47" spans="1:50" x14ac:dyDescent="0.35">
      <c r="A47" s="1">
        <v>44</v>
      </c>
      <c r="B47" s="91" t="str">
        <f t="shared" si="1"/>
        <v>Fail</v>
      </c>
      <c r="C47" s="91">
        <f>Survey!I47</f>
        <v>0</v>
      </c>
      <c r="D47" s="91" t="str">
        <f t="shared" si="27"/>
        <v>Fail</v>
      </c>
      <c r="E47" s="91" t="str">
        <f>IF(COUNTIF(J47:T47:Q47,"Fail"),"Fail","Pass")</f>
        <v>Fail</v>
      </c>
      <c r="G47" s="100" t="str">
        <f t="shared" si="2"/>
        <v>Pass</v>
      </c>
      <c r="H47" s="101">
        <f>COUNTBLANK(Survey!$A$3:$EI$3)</f>
        <v>5</v>
      </c>
      <c r="I47" s="102">
        <f>COUNTA(Survey!$A$3:$EI$3)</f>
        <v>134</v>
      </c>
      <c r="J47" s="100" t="str">
        <f t="shared" si="3"/>
        <v>Fail</v>
      </c>
      <c r="K47" s="103">
        <f>COUNTBLANK(Survey!B47)+COUNTBLANK(Survey!D47:F47)+COUNTBLANK(Survey!H47:J47)+COUNTBLANK(Survey!L47:O47)+COUNTBLANK(Survey!Q47)+COUNTBLANK(Survey!T47:V47)+COUNTBLANK(Survey!Y47:Z47)</f>
        <v>17</v>
      </c>
      <c r="L47" s="100" t="str">
        <f t="shared" si="4"/>
        <v>Fail</v>
      </c>
      <c r="M47" s="104">
        <f>Survey!F47</f>
        <v>0</v>
      </c>
      <c r="N47" s="105">
        <f>LEN(Survey!G47)</f>
        <v>0</v>
      </c>
      <c r="O47" s="100" t="str">
        <f t="shared" si="5"/>
        <v>Fail</v>
      </c>
      <c r="P47" s="106">
        <f>(Survey!$AE47)</f>
        <v>0</v>
      </c>
      <c r="Q47" s="100" t="str">
        <f>IF(OR(MIN(R47:S47)&lt;-1,S47&gt;R47,ISBLANK(Survey!AK47),ISBLANK(Survey!AL47)),"Fail",IF(MAX(R47:S47)&gt;1, "Warning","Pass"))</f>
        <v>Fail</v>
      </c>
      <c r="R47" s="107">
        <f>Survey!AK47</f>
        <v>0</v>
      </c>
      <c r="S47" s="108">
        <f>Survey!AL47</f>
        <v>0</v>
      </c>
      <c r="T47" s="91" t="str">
        <f t="shared" si="6"/>
        <v>Fail</v>
      </c>
      <c r="U47" s="92">
        <f>ABS(Survey!$AE47)</f>
        <v>0</v>
      </c>
      <c r="V47" s="92">
        <f>SUM(SUMIF(Survey!AN47:AS47,{"&gt;0","&lt;0"})*{1,-1})-SUM(SUMIF(Survey!AU47:AZ47,{"&gt;0","&lt;0"})*{1,-1})</f>
        <v>0</v>
      </c>
      <c r="W47" s="109" t="str">
        <f t="shared" si="7"/>
        <v>No holdings</v>
      </c>
      <c r="X47" s="91">
        <f t="shared" si="8"/>
        <v>0</v>
      </c>
      <c r="Y47" s="100" t="str">
        <f t="shared" si="9"/>
        <v>Fail</v>
      </c>
      <c r="Z47" s="110">
        <f>ABS(Survey!$AE47)</f>
        <v>0</v>
      </c>
      <c r="AA47" s="110">
        <f>SUM(SUMIF(Survey!BB47:BM47,{"&gt;0","&lt;0"})*{1,-1})-SUM(SUMIF(Survey!BO47:BZ47,{"&gt;0","&lt;0"})*{1,-1})</f>
        <v>0</v>
      </c>
      <c r="AB47" s="111" t="str">
        <f t="shared" si="10"/>
        <v>No holdings</v>
      </c>
      <c r="AC47" s="112">
        <f t="shared" si="11"/>
        <v>0</v>
      </c>
      <c r="AD47" s="91" t="str">
        <f t="shared" si="12"/>
        <v>Pass</v>
      </c>
      <c r="AE47" s="92">
        <f>ABS(Survey!BL47) + ABS(Survey!BY47)</f>
        <v>0</v>
      </c>
      <c r="AF47" s="92">
        <f>SUM(SUMIF(Survey!CC47:CH47,{"&gt;0","&lt;0"})*{1,-1})+SUM(SUMIF(Survey!CJ47:CO47,{"&gt;0","&lt;0"})*{1,-1})</f>
        <v>0</v>
      </c>
      <c r="AG47" s="91">
        <f t="shared" si="13"/>
        <v>0</v>
      </c>
      <c r="AH47" s="91">
        <f t="shared" si="14"/>
        <v>0</v>
      </c>
      <c r="AI47" s="100" t="str">
        <f t="shared" si="15"/>
        <v>Fail</v>
      </c>
      <c r="AJ47" s="110">
        <f>SUM(SUMIF(Survey!CZ47:DA47,{"&gt;0","&lt;0"})*{1,-1})</f>
        <v>0</v>
      </c>
      <c r="AK47" s="113">
        <f t="shared" si="16"/>
        <v>0</v>
      </c>
      <c r="AL47" s="112">
        <f t="shared" si="17"/>
        <v>100</v>
      </c>
      <c r="AM47" s="100" t="str">
        <f t="shared" si="18"/>
        <v>Fail</v>
      </c>
      <c r="AN47" s="110">
        <f>SUM(SUMIF(Survey!DC47:DL47,{"&gt;0","&lt;0"})*{1,-1})</f>
        <v>0</v>
      </c>
      <c r="AO47" s="113">
        <f t="shared" si="19"/>
        <v>0</v>
      </c>
      <c r="AP47" s="112">
        <f t="shared" si="20"/>
        <v>100</v>
      </c>
      <c r="AQ47" s="91" t="str">
        <f t="shared" si="21"/>
        <v>Fail</v>
      </c>
      <c r="AR47" s="92">
        <f>SUM(SUMIF(Survey!DO47:DU47,{"&gt;0","&lt;0"})*{1,-1})</f>
        <v>0</v>
      </c>
      <c r="AS47" s="91">
        <f t="shared" si="22"/>
        <v>0</v>
      </c>
      <c r="AT47" s="91">
        <f t="shared" si="23"/>
        <v>100</v>
      </c>
      <c r="AU47" s="100" t="str">
        <f t="shared" si="24"/>
        <v>Fail</v>
      </c>
      <c r="AV47" s="110">
        <f>SUM(SUMIF(Survey!DW47:EC47,{"&gt;0","&lt;0"})*{1,-1})</f>
        <v>0</v>
      </c>
      <c r="AW47" s="113">
        <f t="shared" si="25"/>
        <v>0</v>
      </c>
      <c r="AX47" s="112">
        <f t="shared" si="26"/>
        <v>100</v>
      </c>
    </row>
    <row r="48" spans="1:50" x14ac:dyDescent="0.35">
      <c r="A48" s="1">
        <v>45</v>
      </c>
      <c r="B48" s="91" t="str">
        <f t="shared" si="1"/>
        <v>Fail</v>
      </c>
      <c r="C48" s="91">
        <f>Survey!I48</f>
        <v>0</v>
      </c>
      <c r="D48" s="91" t="str">
        <f t="shared" si="27"/>
        <v>Fail</v>
      </c>
      <c r="E48" s="91" t="str">
        <f>IF(COUNTIF(J48:T48:Q48,"Fail"),"Fail","Pass")</f>
        <v>Fail</v>
      </c>
      <c r="G48" s="100" t="str">
        <f t="shared" si="2"/>
        <v>Pass</v>
      </c>
      <c r="H48" s="101">
        <f>COUNTBLANK(Survey!$A$3:$EI$3)</f>
        <v>5</v>
      </c>
      <c r="I48" s="102">
        <f>COUNTA(Survey!$A$3:$EI$3)</f>
        <v>134</v>
      </c>
      <c r="J48" s="100" t="str">
        <f t="shared" si="3"/>
        <v>Fail</v>
      </c>
      <c r="K48" s="103">
        <f>COUNTBLANK(Survey!B48)+COUNTBLANK(Survey!D48:F48)+COUNTBLANK(Survey!H48:J48)+COUNTBLANK(Survey!L48:O48)+COUNTBLANK(Survey!Q48)+COUNTBLANK(Survey!T48:V48)+COUNTBLANK(Survey!Y48:Z48)</f>
        <v>17</v>
      </c>
      <c r="L48" s="100" t="str">
        <f t="shared" si="4"/>
        <v>Fail</v>
      </c>
      <c r="M48" s="104">
        <f>Survey!F48</f>
        <v>0</v>
      </c>
      <c r="N48" s="105">
        <f>LEN(Survey!G48)</f>
        <v>0</v>
      </c>
      <c r="O48" s="100" t="str">
        <f t="shared" si="5"/>
        <v>Fail</v>
      </c>
      <c r="P48" s="106">
        <f>(Survey!$AE48)</f>
        <v>0</v>
      </c>
      <c r="Q48" s="100" t="str">
        <f>IF(OR(MIN(R48:S48)&lt;-1,S48&gt;R48,ISBLANK(Survey!AK48),ISBLANK(Survey!AL48)),"Fail",IF(MAX(R48:S48)&gt;1, "Warning","Pass"))</f>
        <v>Fail</v>
      </c>
      <c r="R48" s="107">
        <f>Survey!AK48</f>
        <v>0</v>
      </c>
      <c r="S48" s="108">
        <f>Survey!AL48</f>
        <v>0</v>
      </c>
      <c r="T48" s="91" t="str">
        <f t="shared" si="6"/>
        <v>Fail</v>
      </c>
      <c r="U48" s="92">
        <f>ABS(Survey!$AE48)</f>
        <v>0</v>
      </c>
      <c r="V48" s="92">
        <f>SUM(SUMIF(Survey!AN48:AS48,{"&gt;0","&lt;0"})*{1,-1})-SUM(SUMIF(Survey!AU48:AZ48,{"&gt;0","&lt;0"})*{1,-1})</f>
        <v>0</v>
      </c>
      <c r="W48" s="109" t="str">
        <f t="shared" si="7"/>
        <v>No holdings</v>
      </c>
      <c r="X48" s="91">
        <f t="shared" si="8"/>
        <v>0</v>
      </c>
      <c r="Y48" s="100" t="str">
        <f t="shared" si="9"/>
        <v>Fail</v>
      </c>
      <c r="Z48" s="110">
        <f>ABS(Survey!$AE48)</f>
        <v>0</v>
      </c>
      <c r="AA48" s="110">
        <f>SUM(SUMIF(Survey!BB48:BM48,{"&gt;0","&lt;0"})*{1,-1})-SUM(SUMIF(Survey!BO48:BZ48,{"&gt;0","&lt;0"})*{1,-1})</f>
        <v>0</v>
      </c>
      <c r="AB48" s="111" t="str">
        <f t="shared" si="10"/>
        <v>No holdings</v>
      </c>
      <c r="AC48" s="112">
        <f t="shared" si="11"/>
        <v>0</v>
      </c>
      <c r="AD48" s="91" t="str">
        <f t="shared" si="12"/>
        <v>Pass</v>
      </c>
      <c r="AE48" s="92">
        <f>ABS(Survey!BL48) + ABS(Survey!BY48)</f>
        <v>0</v>
      </c>
      <c r="AF48" s="92">
        <f>SUM(SUMIF(Survey!CC48:CH48,{"&gt;0","&lt;0"})*{1,-1})+SUM(SUMIF(Survey!CJ48:CO48,{"&gt;0","&lt;0"})*{1,-1})</f>
        <v>0</v>
      </c>
      <c r="AG48" s="91">
        <f t="shared" si="13"/>
        <v>0</v>
      </c>
      <c r="AH48" s="91">
        <f t="shared" si="14"/>
        <v>0</v>
      </c>
      <c r="AI48" s="100" t="str">
        <f t="shared" si="15"/>
        <v>Fail</v>
      </c>
      <c r="AJ48" s="110">
        <f>SUM(SUMIF(Survey!CZ48:DA48,{"&gt;0","&lt;0"})*{1,-1})</f>
        <v>0</v>
      </c>
      <c r="AK48" s="113">
        <f t="shared" si="16"/>
        <v>0</v>
      </c>
      <c r="AL48" s="112">
        <f t="shared" si="17"/>
        <v>100</v>
      </c>
      <c r="AM48" s="100" t="str">
        <f t="shared" si="18"/>
        <v>Fail</v>
      </c>
      <c r="AN48" s="110">
        <f>SUM(SUMIF(Survey!DC48:DL48,{"&gt;0","&lt;0"})*{1,-1})</f>
        <v>0</v>
      </c>
      <c r="AO48" s="113">
        <f t="shared" si="19"/>
        <v>0</v>
      </c>
      <c r="AP48" s="112">
        <f t="shared" si="20"/>
        <v>100</v>
      </c>
      <c r="AQ48" s="91" t="str">
        <f t="shared" si="21"/>
        <v>Fail</v>
      </c>
      <c r="AR48" s="92">
        <f>SUM(SUMIF(Survey!DO48:DU48,{"&gt;0","&lt;0"})*{1,-1})</f>
        <v>0</v>
      </c>
      <c r="AS48" s="91">
        <f t="shared" si="22"/>
        <v>0</v>
      </c>
      <c r="AT48" s="91">
        <f t="shared" si="23"/>
        <v>100</v>
      </c>
      <c r="AU48" s="100" t="str">
        <f t="shared" si="24"/>
        <v>Fail</v>
      </c>
      <c r="AV48" s="110">
        <f>SUM(SUMIF(Survey!DW48:EC48,{"&gt;0","&lt;0"})*{1,-1})</f>
        <v>0</v>
      </c>
      <c r="AW48" s="113">
        <f t="shared" si="25"/>
        <v>0</v>
      </c>
      <c r="AX48" s="112">
        <f t="shared" si="26"/>
        <v>100</v>
      </c>
    </row>
    <row r="49" spans="1:50" x14ac:dyDescent="0.35">
      <c r="A49" s="1">
        <v>46</v>
      </c>
      <c r="B49" s="91" t="str">
        <f t="shared" si="1"/>
        <v>Fail</v>
      </c>
      <c r="C49" s="91">
        <f>Survey!I49</f>
        <v>0</v>
      </c>
      <c r="D49" s="91" t="str">
        <f t="shared" si="27"/>
        <v>Fail</v>
      </c>
      <c r="E49" s="91" t="str">
        <f>IF(COUNTIF(J49:T49:Q49,"Fail"),"Fail","Pass")</f>
        <v>Fail</v>
      </c>
      <c r="G49" s="100" t="str">
        <f t="shared" si="2"/>
        <v>Pass</v>
      </c>
      <c r="H49" s="101">
        <f>COUNTBLANK(Survey!$A$3:$EI$3)</f>
        <v>5</v>
      </c>
      <c r="I49" s="102">
        <f>COUNTA(Survey!$A$3:$EI$3)</f>
        <v>134</v>
      </c>
      <c r="J49" s="100" t="str">
        <f t="shared" si="3"/>
        <v>Fail</v>
      </c>
      <c r="K49" s="103">
        <f>COUNTBLANK(Survey!B49)+COUNTBLANK(Survey!D49:F49)+COUNTBLANK(Survey!H49:J49)+COUNTBLANK(Survey!L49:O49)+COUNTBLANK(Survey!Q49)+COUNTBLANK(Survey!T49:V49)+COUNTBLANK(Survey!Y49:Z49)</f>
        <v>17</v>
      </c>
      <c r="L49" s="100" t="str">
        <f t="shared" si="4"/>
        <v>Fail</v>
      </c>
      <c r="M49" s="104">
        <f>Survey!F49</f>
        <v>0</v>
      </c>
      <c r="N49" s="105">
        <f>LEN(Survey!G49)</f>
        <v>0</v>
      </c>
      <c r="O49" s="100" t="str">
        <f t="shared" si="5"/>
        <v>Fail</v>
      </c>
      <c r="P49" s="106">
        <f>(Survey!$AE49)</f>
        <v>0</v>
      </c>
      <c r="Q49" s="100" t="str">
        <f>IF(OR(MIN(R49:S49)&lt;-1,S49&gt;R49,ISBLANK(Survey!AK49),ISBLANK(Survey!AL49)),"Fail",IF(MAX(R49:S49)&gt;1, "Warning","Pass"))</f>
        <v>Fail</v>
      </c>
      <c r="R49" s="107">
        <f>Survey!AK49</f>
        <v>0</v>
      </c>
      <c r="S49" s="108">
        <f>Survey!AL49</f>
        <v>0</v>
      </c>
      <c r="T49" s="91" t="str">
        <f t="shared" si="6"/>
        <v>Fail</v>
      </c>
      <c r="U49" s="92">
        <f>ABS(Survey!$AE49)</f>
        <v>0</v>
      </c>
      <c r="V49" s="92">
        <f>SUM(SUMIF(Survey!AN49:AS49,{"&gt;0","&lt;0"})*{1,-1})-SUM(SUMIF(Survey!AU49:AZ49,{"&gt;0","&lt;0"})*{1,-1})</f>
        <v>0</v>
      </c>
      <c r="W49" s="109" t="str">
        <f t="shared" si="7"/>
        <v>No holdings</v>
      </c>
      <c r="X49" s="91">
        <f t="shared" si="8"/>
        <v>0</v>
      </c>
      <c r="Y49" s="100" t="str">
        <f t="shared" si="9"/>
        <v>Fail</v>
      </c>
      <c r="Z49" s="110">
        <f>ABS(Survey!$AE49)</f>
        <v>0</v>
      </c>
      <c r="AA49" s="110">
        <f>SUM(SUMIF(Survey!BB49:BM49,{"&gt;0","&lt;0"})*{1,-1})-SUM(SUMIF(Survey!BO49:BZ49,{"&gt;0","&lt;0"})*{1,-1})</f>
        <v>0</v>
      </c>
      <c r="AB49" s="111" t="str">
        <f t="shared" si="10"/>
        <v>No holdings</v>
      </c>
      <c r="AC49" s="112">
        <f t="shared" si="11"/>
        <v>0</v>
      </c>
      <c r="AD49" s="91" t="str">
        <f t="shared" si="12"/>
        <v>Pass</v>
      </c>
      <c r="AE49" s="92">
        <f>ABS(Survey!BL49) + ABS(Survey!BY49)</f>
        <v>0</v>
      </c>
      <c r="AF49" s="92">
        <f>SUM(SUMIF(Survey!CC49:CH49,{"&gt;0","&lt;0"})*{1,-1})+SUM(SUMIF(Survey!CJ49:CO49,{"&gt;0","&lt;0"})*{1,-1})</f>
        <v>0</v>
      </c>
      <c r="AG49" s="91">
        <f t="shared" si="13"/>
        <v>0</v>
      </c>
      <c r="AH49" s="91">
        <f t="shared" si="14"/>
        <v>0</v>
      </c>
      <c r="AI49" s="100" t="str">
        <f t="shared" si="15"/>
        <v>Fail</v>
      </c>
      <c r="AJ49" s="110">
        <f>SUM(SUMIF(Survey!CZ49:DA49,{"&gt;0","&lt;0"})*{1,-1})</f>
        <v>0</v>
      </c>
      <c r="AK49" s="113">
        <f t="shared" si="16"/>
        <v>0</v>
      </c>
      <c r="AL49" s="112">
        <f t="shared" si="17"/>
        <v>100</v>
      </c>
      <c r="AM49" s="100" t="str">
        <f t="shared" si="18"/>
        <v>Fail</v>
      </c>
      <c r="AN49" s="110">
        <f>SUM(SUMIF(Survey!DC49:DL49,{"&gt;0","&lt;0"})*{1,-1})</f>
        <v>0</v>
      </c>
      <c r="AO49" s="113">
        <f t="shared" si="19"/>
        <v>0</v>
      </c>
      <c r="AP49" s="112">
        <f t="shared" si="20"/>
        <v>100</v>
      </c>
      <c r="AQ49" s="91" t="str">
        <f t="shared" si="21"/>
        <v>Fail</v>
      </c>
      <c r="AR49" s="92">
        <f>SUM(SUMIF(Survey!DO49:DU49,{"&gt;0","&lt;0"})*{1,-1})</f>
        <v>0</v>
      </c>
      <c r="AS49" s="91">
        <f t="shared" si="22"/>
        <v>0</v>
      </c>
      <c r="AT49" s="91">
        <f t="shared" si="23"/>
        <v>100</v>
      </c>
      <c r="AU49" s="100" t="str">
        <f t="shared" si="24"/>
        <v>Fail</v>
      </c>
      <c r="AV49" s="110">
        <f>SUM(SUMIF(Survey!DW49:EC49,{"&gt;0","&lt;0"})*{1,-1})</f>
        <v>0</v>
      </c>
      <c r="AW49" s="113">
        <f t="shared" si="25"/>
        <v>0</v>
      </c>
      <c r="AX49" s="112">
        <f t="shared" si="26"/>
        <v>100</v>
      </c>
    </row>
    <row r="50" spans="1:50" x14ac:dyDescent="0.35">
      <c r="A50" s="1">
        <v>47</v>
      </c>
      <c r="B50" s="91" t="str">
        <f t="shared" si="1"/>
        <v>Fail</v>
      </c>
      <c r="C50" s="91">
        <f>Survey!I50</f>
        <v>0</v>
      </c>
      <c r="D50" s="91" t="str">
        <f t="shared" si="27"/>
        <v>Fail</v>
      </c>
      <c r="E50" s="91" t="str">
        <f>IF(COUNTIF(J50:T50:Q50,"Fail"),"Fail","Pass")</f>
        <v>Fail</v>
      </c>
      <c r="G50" s="100" t="str">
        <f t="shared" si="2"/>
        <v>Pass</v>
      </c>
      <c r="H50" s="101">
        <f>COUNTBLANK(Survey!$A$3:$EI$3)</f>
        <v>5</v>
      </c>
      <c r="I50" s="102">
        <f>COUNTA(Survey!$A$3:$EI$3)</f>
        <v>134</v>
      </c>
      <c r="J50" s="100" t="str">
        <f t="shared" si="3"/>
        <v>Fail</v>
      </c>
      <c r="K50" s="103">
        <f>COUNTBLANK(Survey!B50)+COUNTBLANK(Survey!D50:F50)+COUNTBLANK(Survey!H50:J50)+COUNTBLANK(Survey!L50:O50)+COUNTBLANK(Survey!Q50)+COUNTBLANK(Survey!T50:V50)+COUNTBLANK(Survey!Y50:Z50)</f>
        <v>17</v>
      </c>
      <c r="L50" s="100" t="str">
        <f t="shared" si="4"/>
        <v>Fail</v>
      </c>
      <c r="M50" s="104">
        <f>Survey!F50</f>
        <v>0</v>
      </c>
      <c r="N50" s="105">
        <f>LEN(Survey!G50)</f>
        <v>0</v>
      </c>
      <c r="O50" s="100" t="str">
        <f t="shared" si="5"/>
        <v>Fail</v>
      </c>
      <c r="P50" s="106">
        <f>(Survey!$AE50)</f>
        <v>0</v>
      </c>
      <c r="Q50" s="100" t="str">
        <f>IF(OR(MIN(R50:S50)&lt;-1,S50&gt;R50,ISBLANK(Survey!AK50),ISBLANK(Survey!AL50)),"Fail",IF(MAX(R50:S50)&gt;1, "Warning","Pass"))</f>
        <v>Fail</v>
      </c>
      <c r="R50" s="107">
        <f>Survey!AK50</f>
        <v>0</v>
      </c>
      <c r="S50" s="108">
        <f>Survey!AL50</f>
        <v>0</v>
      </c>
      <c r="T50" s="91" t="str">
        <f t="shared" si="6"/>
        <v>Fail</v>
      </c>
      <c r="U50" s="92">
        <f>ABS(Survey!$AE50)</f>
        <v>0</v>
      </c>
      <c r="V50" s="92">
        <f>SUM(SUMIF(Survey!AN50:AS50,{"&gt;0","&lt;0"})*{1,-1})-SUM(SUMIF(Survey!AU50:AZ50,{"&gt;0","&lt;0"})*{1,-1})</f>
        <v>0</v>
      </c>
      <c r="W50" s="109" t="str">
        <f t="shared" si="7"/>
        <v>No holdings</v>
      </c>
      <c r="X50" s="91">
        <f t="shared" si="8"/>
        <v>0</v>
      </c>
      <c r="Y50" s="100" t="str">
        <f t="shared" si="9"/>
        <v>Fail</v>
      </c>
      <c r="Z50" s="110">
        <f>ABS(Survey!$AE50)</f>
        <v>0</v>
      </c>
      <c r="AA50" s="110">
        <f>SUM(SUMIF(Survey!BB50:BM50,{"&gt;0","&lt;0"})*{1,-1})-SUM(SUMIF(Survey!BO50:BZ50,{"&gt;0","&lt;0"})*{1,-1})</f>
        <v>0</v>
      </c>
      <c r="AB50" s="111" t="str">
        <f t="shared" si="10"/>
        <v>No holdings</v>
      </c>
      <c r="AC50" s="112">
        <f t="shared" si="11"/>
        <v>0</v>
      </c>
      <c r="AD50" s="91" t="str">
        <f t="shared" si="12"/>
        <v>Pass</v>
      </c>
      <c r="AE50" s="92">
        <f>ABS(Survey!BL50) + ABS(Survey!BY50)</f>
        <v>0</v>
      </c>
      <c r="AF50" s="92">
        <f>SUM(SUMIF(Survey!CC50:CH50,{"&gt;0","&lt;0"})*{1,-1})+SUM(SUMIF(Survey!CJ50:CO50,{"&gt;0","&lt;0"})*{1,-1})</f>
        <v>0</v>
      </c>
      <c r="AG50" s="91">
        <f t="shared" si="13"/>
        <v>0</v>
      </c>
      <c r="AH50" s="91">
        <f t="shared" si="14"/>
        <v>0</v>
      </c>
      <c r="AI50" s="100" t="str">
        <f t="shared" si="15"/>
        <v>Fail</v>
      </c>
      <c r="AJ50" s="110">
        <f>SUM(SUMIF(Survey!CZ50:DA50,{"&gt;0","&lt;0"})*{1,-1})</f>
        <v>0</v>
      </c>
      <c r="AK50" s="113">
        <f t="shared" si="16"/>
        <v>0</v>
      </c>
      <c r="AL50" s="112">
        <f t="shared" si="17"/>
        <v>100</v>
      </c>
      <c r="AM50" s="100" t="str">
        <f t="shared" si="18"/>
        <v>Fail</v>
      </c>
      <c r="AN50" s="110">
        <f>SUM(SUMIF(Survey!DC50:DL50,{"&gt;0","&lt;0"})*{1,-1})</f>
        <v>0</v>
      </c>
      <c r="AO50" s="113">
        <f t="shared" si="19"/>
        <v>0</v>
      </c>
      <c r="AP50" s="112">
        <f t="shared" si="20"/>
        <v>100</v>
      </c>
      <c r="AQ50" s="91" t="str">
        <f t="shared" si="21"/>
        <v>Fail</v>
      </c>
      <c r="AR50" s="92">
        <f>SUM(SUMIF(Survey!DO50:DU50,{"&gt;0","&lt;0"})*{1,-1})</f>
        <v>0</v>
      </c>
      <c r="AS50" s="91">
        <f t="shared" si="22"/>
        <v>0</v>
      </c>
      <c r="AT50" s="91">
        <f t="shared" si="23"/>
        <v>100</v>
      </c>
      <c r="AU50" s="100" t="str">
        <f t="shared" si="24"/>
        <v>Fail</v>
      </c>
      <c r="AV50" s="110">
        <f>SUM(SUMIF(Survey!DW50:EC50,{"&gt;0","&lt;0"})*{1,-1})</f>
        <v>0</v>
      </c>
      <c r="AW50" s="113">
        <f t="shared" si="25"/>
        <v>0</v>
      </c>
      <c r="AX50" s="112">
        <f t="shared" si="26"/>
        <v>100</v>
      </c>
    </row>
    <row r="51" spans="1:50" x14ac:dyDescent="0.35">
      <c r="A51" s="1">
        <v>48</v>
      </c>
      <c r="B51" s="91" t="str">
        <f t="shared" si="1"/>
        <v>Fail</v>
      </c>
      <c r="C51" s="91">
        <f>Survey!I51</f>
        <v>0</v>
      </c>
      <c r="D51" s="91" t="str">
        <f t="shared" si="27"/>
        <v>Fail</v>
      </c>
      <c r="E51" s="91" t="str">
        <f>IF(COUNTIF(J51:T51:Q51,"Fail"),"Fail","Pass")</f>
        <v>Fail</v>
      </c>
      <c r="G51" s="100" t="str">
        <f t="shared" si="2"/>
        <v>Pass</v>
      </c>
      <c r="H51" s="101">
        <f>COUNTBLANK(Survey!$A$3:$EI$3)</f>
        <v>5</v>
      </c>
      <c r="I51" s="102">
        <f>COUNTA(Survey!$A$3:$EI$3)</f>
        <v>134</v>
      </c>
      <c r="J51" s="100" t="str">
        <f t="shared" si="3"/>
        <v>Fail</v>
      </c>
      <c r="K51" s="103">
        <f>COUNTBLANK(Survey!B51)+COUNTBLANK(Survey!D51:F51)+COUNTBLANK(Survey!H51:J51)+COUNTBLANK(Survey!L51:O51)+COUNTBLANK(Survey!Q51)+COUNTBLANK(Survey!T51:V51)+COUNTBLANK(Survey!Y51:Z51)</f>
        <v>17</v>
      </c>
      <c r="L51" s="100" t="str">
        <f t="shared" si="4"/>
        <v>Fail</v>
      </c>
      <c r="M51" s="104">
        <f>Survey!F51</f>
        <v>0</v>
      </c>
      <c r="N51" s="105">
        <f>LEN(Survey!G51)</f>
        <v>0</v>
      </c>
      <c r="O51" s="100" t="str">
        <f t="shared" si="5"/>
        <v>Fail</v>
      </c>
      <c r="P51" s="106">
        <f>(Survey!$AE51)</f>
        <v>0</v>
      </c>
      <c r="Q51" s="100" t="str">
        <f>IF(OR(MIN(R51:S51)&lt;-1,S51&gt;R51,ISBLANK(Survey!AK51),ISBLANK(Survey!AL51)),"Fail",IF(MAX(R51:S51)&gt;1, "Warning","Pass"))</f>
        <v>Fail</v>
      </c>
      <c r="R51" s="107">
        <f>Survey!AK51</f>
        <v>0</v>
      </c>
      <c r="S51" s="108">
        <f>Survey!AL51</f>
        <v>0</v>
      </c>
      <c r="T51" s="91" t="str">
        <f t="shared" si="6"/>
        <v>Fail</v>
      </c>
      <c r="U51" s="92">
        <f>ABS(Survey!$AE51)</f>
        <v>0</v>
      </c>
      <c r="V51" s="92">
        <f>SUM(SUMIF(Survey!AN51:AS51,{"&gt;0","&lt;0"})*{1,-1})-SUM(SUMIF(Survey!AU51:AZ51,{"&gt;0","&lt;0"})*{1,-1})</f>
        <v>0</v>
      </c>
      <c r="W51" s="109" t="str">
        <f t="shared" si="7"/>
        <v>No holdings</v>
      </c>
      <c r="X51" s="91">
        <f t="shared" si="8"/>
        <v>0</v>
      </c>
      <c r="Y51" s="100" t="str">
        <f t="shared" si="9"/>
        <v>Fail</v>
      </c>
      <c r="Z51" s="110">
        <f>ABS(Survey!$AE51)</f>
        <v>0</v>
      </c>
      <c r="AA51" s="110">
        <f>SUM(SUMIF(Survey!BB51:BM51,{"&gt;0","&lt;0"})*{1,-1})-SUM(SUMIF(Survey!BO51:BZ51,{"&gt;0","&lt;0"})*{1,-1})</f>
        <v>0</v>
      </c>
      <c r="AB51" s="111" t="str">
        <f t="shared" si="10"/>
        <v>No holdings</v>
      </c>
      <c r="AC51" s="112">
        <f t="shared" si="11"/>
        <v>0</v>
      </c>
      <c r="AD51" s="91" t="str">
        <f t="shared" si="12"/>
        <v>Pass</v>
      </c>
      <c r="AE51" s="92">
        <f>ABS(Survey!BL51) + ABS(Survey!BY51)</f>
        <v>0</v>
      </c>
      <c r="AF51" s="92">
        <f>SUM(SUMIF(Survey!CC51:CH51,{"&gt;0","&lt;0"})*{1,-1})+SUM(SUMIF(Survey!CJ51:CO51,{"&gt;0","&lt;0"})*{1,-1})</f>
        <v>0</v>
      </c>
      <c r="AG51" s="91">
        <f t="shared" si="13"/>
        <v>0</v>
      </c>
      <c r="AH51" s="91">
        <f t="shared" si="14"/>
        <v>0</v>
      </c>
      <c r="AI51" s="100" t="str">
        <f t="shared" si="15"/>
        <v>Fail</v>
      </c>
      <c r="AJ51" s="110">
        <f>SUM(SUMIF(Survey!CZ51:DA51,{"&gt;0","&lt;0"})*{1,-1})</f>
        <v>0</v>
      </c>
      <c r="AK51" s="113">
        <f t="shared" si="16"/>
        <v>0</v>
      </c>
      <c r="AL51" s="112">
        <f t="shared" si="17"/>
        <v>100</v>
      </c>
      <c r="AM51" s="100" t="str">
        <f t="shared" si="18"/>
        <v>Fail</v>
      </c>
      <c r="AN51" s="110">
        <f>SUM(SUMIF(Survey!DC51:DL51,{"&gt;0","&lt;0"})*{1,-1})</f>
        <v>0</v>
      </c>
      <c r="AO51" s="113">
        <f t="shared" si="19"/>
        <v>0</v>
      </c>
      <c r="AP51" s="112">
        <f t="shared" si="20"/>
        <v>100</v>
      </c>
      <c r="AQ51" s="91" t="str">
        <f t="shared" si="21"/>
        <v>Fail</v>
      </c>
      <c r="AR51" s="92">
        <f>SUM(SUMIF(Survey!DO51:DU51,{"&gt;0","&lt;0"})*{1,-1})</f>
        <v>0</v>
      </c>
      <c r="AS51" s="91">
        <f t="shared" si="22"/>
        <v>0</v>
      </c>
      <c r="AT51" s="91">
        <f t="shared" si="23"/>
        <v>100</v>
      </c>
      <c r="AU51" s="100" t="str">
        <f t="shared" si="24"/>
        <v>Fail</v>
      </c>
      <c r="AV51" s="110">
        <f>SUM(SUMIF(Survey!DW51:EC51,{"&gt;0","&lt;0"})*{1,-1})</f>
        <v>0</v>
      </c>
      <c r="AW51" s="113">
        <f t="shared" si="25"/>
        <v>0</v>
      </c>
      <c r="AX51" s="112">
        <f t="shared" si="26"/>
        <v>100</v>
      </c>
    </row>
    <row r="52" spans="1:50" x14ac:dyDescent="0.35">
      <c r="A52" s="1">
        <v>49</v>
      </c>
      <c r="B52" s="91" t="str">
        <f t="shared" si="1"/>
        <v>Fail</v>
      </c>
      <c r="C52" s="91">
        <f>Survey!I52</f>
        <v>0</v>
      </c>
      <c r="D52" s="91" t="str">
        <f t="shared" si="27"/>
        <v>Fail</v>
      </c>
      <c r="E52" s="91" t="str">
        <f>IF(COUNTIF(J52:T52:Q52,"Fail"),"Fail","Pass")</f>
        <v>Fail</v>
      </c>
      <c r="G52" s="100" t="str">
        <f t="shared" si="2"/>
        <v>Pass</v>
      </c>
      <c r="H52" s="101">
        <f>COUNTBLANK(Survey!$A$3:$EI$3)</f>
        <v>5</v>
      </c>
      <c r="I52" s="102">
        <f>COUNTA(Survey!$A$3:$EI$3)</f>
        <v>134</v>
      </c>
      <c r="J52" s="100" t="str">
        <f t="shared" si="3"/>
        <v>Fail</v>
      </c>
      <c r="K52" s="103">
        <f>COUNTBLANK(Survey!B52)+COUNTBLANK(Survey!D52:F52)+COUNTBLANK(Survey!H52:J52)+COUNTBLANK(Survey!L52:O52)+COUNTBLANK(Survey!Q52)+COUNTBLANK(Survey!T52:V52)+COUNTBLANK(Survey!Y52:Z52)</f>
        <v>17</v>
      </c>
      <c r="L52" s="100" t="str">
        <f t="shared" si="4"/>
        <v>Fail</v>
      </c>
      <c r="M52" s="104">
        <f>Survey!F52</f>
        <v>0</v>
      </c>
      <c r="N52" s="105">
        <f>LEN(Survey!G52)</f>
        <v>0</v>
      </c>
      <c r="O52" s="100" t="str">
        <f t="shared" si="5"/>
        <v>Fail</v>
      </c>
      <c r="P52" s="106">
        <f>(Survey!$AE52)</f>
        <v>0</v>
      </c>
      <c r="Q52" s="100" t="str">
        <f>IF(OR(MIN(R52:S52)&lt;-1,S52&gt;R52,ISBLANK(Survey!AK52),ISBLANK(Survey!AL52)),"Fail",IF(MAX(R52:S52)&gt;1, "Warning","Pass"))</f>
        <v>Fail</v>
      </c>
      <c r="R52" s="107">
        <f>Survey!AK52</f>
        <v>0</v>
      </c>
      <c r="S52" s="108">
        <f>Survey!AL52</f>
        <v>0</v>
      </c>
      <c r="T52" s="91" t="str">
        <f t="shared" si="6"/>
        <v>Fail</v>
      </c>
      <c r="U52" s="92">
        <f>ABS(Survey!$AE52)</f>
        <v>0</v>
      </c>
      <c r="V52" s="92">
        <f>SUM(SUMIF(Survey!AN52:AS52,{"&gt;0","&lt;0"})*{1,-1})-SUM(SUMIF(Survey!AU52:AZ52,{"&gt;0","&lt;0"})*{1,-1})</f>
        <v>0</v>
      </c>
      <c r="W52" s="109" t="str">
        <f t="shared" si="7"/>
        <v>No holdings</v>
      </c>
      <c r="X52" s="91">
        <f t="shared" si="8"/>
        <v>0</v>
      </c>
      <c r="Y52" s="100" t="str">
        <f t="shared" si="9"/>
        <v>Fail</v>
      </c>
      <c r="Z52" s="110">
        <f>ABS(Survey!$AE52)</f>
        <v>0</v>
      </c>
      <c r="AA52" s="110">
        <f>SUM(SUMIF(Survey!BB52:BM52,{"&gt;0","&lt;0"})*{1,-1})-SUM(SUMIF(Survey!BO52:BZ52,{"&gt;0","&lt;0"})*{1,-1})</f>
        <v>0</v>
      </c>
      <c r="AB52" s="111" t="str">
        <f t="shared" si="10"/>
        <v>No holdings</v>
      </c>
      <c r="AC52" s="112">
        <f t="shared" si="11"/>
        <v>0</v>
      </c>
      <c r="AD52" s="91" t="str">
        <f t="shared" si="12"/>
        <v>Pass</v>
      </c>
      <c r="AE52" s="92">
        <f>ABS(Survey!BL52) + ABS(Survey!BY52)</f>
        <v>0</v>
      </c>
      <c r="AF52" s="92">
        <f>SUM(SUMIF(Survey!CC52:CH52,{"&gt;0","&lt;0"})*{1,-1})+SUM(SUMIF(Survey!CJ52:CO52,{"&gt;0","&lt;0"})*{1,-1})</f>
        <v>0</v>
      </c>
      <c r="AG52" s="91">
        <f t="shared" si="13"/>
        <v>0</v>
      </c>
      <c r="AH52" s="91">
        <f t="shared" si="14"/>
        <v>0</v>
      </c>
      <c r="AI52" s="100" t="str">
        <f t="shared" si="15"/>
        <v>Fail</v>
      </c>
      <c r="AJ52" s="110">
        <f>SUM(SUMIF(Survey!CZ52:DA52,{"&gt;0","&lt;0"})*{1,-1})</f>
        <v>0</v>
      </c>
      <c r="AK52" s="113">
        <f t="shared" si="16"/>
        <v>0</v>
      </c>
      <c r="AL52" s="112">
        <f t="shared" si="17"/>
        <v>100</v>
      </c>
      <c r="AM52" s="100" t="str">
        <f t="shared" si="18"/>
        <v>Fail</v>
      </c>
      <c r="AN52" s="110">
        <f>SUM(SUMIF(Survey!DC52:DL52,{"&gt;0","&lt;0"})*{1,-1})</f>
        <v>0</v>
      </c>
      <c r="AO52" s="113">
        <f t="shared" si="19"/>
        <v>0</v>
      </c>
      <c r="AP52" s="112">
        <f t="shared" si="20"/>
        <v>100</v>
      </c>
      <c r="AQ52" s="91" t="str">
        <f t="shared" si="21"/>
        <v>Fail</v>
      </c>
      <c r="AR52" s="92">
        <f>SUM(SUMIF(Survey!DO52:DU52,{"&gt;0","&lt;0"})*{1,-1})</f>
        <v>0</v>
      </c>
      <c r="AS52" s="91">
        <f t="shared" si="22"/>
        <v>0</v>
      </c>
      <c r="AT52" s="91">
        <f t="shared" si="23"/>
        <v>100</v>
      </c>
      <c r="AU52" s="100" t="str">
        <f t="shared" si="24"/>
        <v>Fail</v>
      </c>
      <c r="AV52" s="110">
        <f>SUM(SUMIF(Survey!DW52:EC52,{"&gt;0","&lt;0"})*{1,-1})</f>
        <v>0</v>
      </c>
      <c r="AW52" s="113">
        <f t="shared" si="25"/>
        <v>0</v>
      </c>
      <c r="AX52" s="112">
        <f t="shared" si="26"/>
        <v>100</v>
      </c>
    </row>
    <row r="53" spans="1:50" x14ac:dyDescent="0.35">
      <c r="A53" s="1">
        <v>50</v>
      </c>
      <c r="B53" s="91" t="str">
        <f t="shared" si="1"/>
        <v>Fail</v>
      </c>
      <c r="C53" s="91">
        <f>Survey!I53</f>
        <v>0</v>
      </c>
      <c r="D53" s="91" t="str">
        <f t="shared" si="27"/>
        <v>Fail</v>
      </c>
      <c r="E53" s="91" t="str">
        <f>IF(COUNTIF(J53:T53:Q53,"Fail"),"Fail","Pass")</f>
        <v>Fail</v>
      </c>
      <c r="G53" s="100" t="str">
        <f t="shared" si="2"/>
        <v>Pass</v>
      </c>
      <c r="H53" s="101">
        <f>COUNTBLANK(Survey!$A$3:$EI$3)</f>
        <v>5</v>
      </c>
      <c r="I53" s="102">
        <f>COUNTA(Survey!$A$3:$EI$3)</f>
        <v>134</v>
      </c>
      <c r="J53" s="100" t="str">
        <f t="shared" si="3"/>
        <v>Fail</v>
      </c>
      <c r="K53" s="103">
        <f>COUNTBLANK(Survey!B53)+COUNTBLANK(Survey!D53:F53)+COUNTBLANK(Survey!H53:J53)+COUNTBLANK(Survey!L53:O53)+COUNTBLANK(Survey!Q53)+COUNTBLANK(Survey!T53:V53)+COUNTBLANK(Survey!Y53:Z53)</f>
        <v>17</v>
      </c>
      <c r="L53" s="100" t="str">
        <f t="shared" si="4"/>
        <v>Fail</v>
      </c>
      <c r="M53" s="104">
        <f>Survey!F53</f>
        <v>0</v>
      </c>
      <c r="N53" s="105">
        <f>LEN(Survey!G53)</f>
        <v>0</v>
      </c>
      <c r="O53" s="100" t="str">
        <f t="shared" si="5"/>
        <v>Fail</v>
      </c>
      <c r="P53" s="106">
        <f>(Survey!$AE53)</f>
        <v>0</v>
      </c>
      <c r="Q53" s="100" t="str">
        <f>IF(OR(MIN(R53:S53)&lt;-1,S53&gt;R53,ISBLANK(Survey!AK53),ISBLANK(Survey!AL53)),"Fail",IF(MAX(R53:S53)&gt;1, "Warning","Pass"))</f>
        <v>Fail</v>
      </c>
      <c r="R53" s="107">
        <f>Survey!AK53</f>
        <v>0</v>
      </c>
      <c r="S53" s="108">
        <f>Survey!AL53</f>
        <v>0</v>
      </c>
      <c r="T53" s="91" t="str">
        <f t="shared" si="6"/>
        <v>Fail</v>
      </c>
      <c r="U53" s="92">
        <f>ABS(Survey!$AE53)</f>
        <v>0</v>
      </c>
      <c r="V53" s="92">
        <f>SUM(SUMIF(Survey!AN53:AS53,{"&gt;0","&lt;0"})*{1,-1})-SUM(SUMIF(Survey!AU53:AZ53,{"&gt;0","&lt;0"})*{1,-1})</f>
        <v>0</v>
      </c>
      <c r="W53" s="109" t="str">
        <f t="shared" si="7"/>
        <v>No holdings</v>
      </c>
      <c r="X53" s="91">
        <f t="shared" si="8"/>
        <v>0</v>
      </c>
      <c r="Y53" s="100" t="str">
        <f t="shared" si="9"/>
        <v>Fail</v>
      </c>
      <c r="Z53" s="110">
        <f>ABS(Survey!$AE53)</f>
        <v>0</v>
      </c>
      <c r="AA53" s="110">
        <f>SUM(SUMIF(Survey!BB53:BM53,{"&gt;0","&lt;0"})*{1,-1})-SUM(SUMIF(Survey!BO53:BZ53,{"&gt;0","&lt;0"})*{1,-1})</f>
        <v>0</v>
      </c>
      <c r="AB53" s="111" t="str">
        <f t="shared" si="10"/>
        <v>No holdings</v>
      </c>
      <c r="AC53" s="112">
        <f t="shared" si="11"/>
        <v>0</v>
      </c>
      <c r="AD53" s="91" t="str">
        <f t="shared" si="12"/>
        <v>Pass</v>
      </c>
      <c r="AE53" s="92">
        <f>ABS(Survey!BL53) + ABS(Survey!BY53)</f>
        <v>0</v>
      </c>
      <c r="AF53" s="92">
        <f>SUM(SUMIF(Survey!CC53:CH53,{"&gt;0","&lt;0"})*{1,-1})+SUM(SUMIF(Survey!CJ53:CO53,{"&gt;0","&lt;0"})*{1,-1})</f>
        <v>0</v>
      </c>
      <c r="AG53" s="91">
        <f t="shared" si="13"/>
        <v>0</v>
      </c>
      <c r="AH53" s="91">
        <f t="shared" si="14"/>
        <v>0</v>
      </c>
      <c r="AI53" s="100" t="str">
        <f t="shared" si="15"/>
        <v>Fail</v>
      </c>
      <c r="AJ53" s="110">
        <f>SUM(SUMIF(Survey!CZ53:DA53,{"&gt;0","&lt;0"})*{1,-1})</f>
        <v>0</v>
      </c>
      <c r="AK53" s="113">
        <f t="shared" si="16"/>
        <v>0</v>
      </c>
      <c r="AL53" s="112">
        <f t="shared" si="17"/>
        <v>100</v>
      </c>
      <c r="AM53" s="100" t="str">
        <f t="shared" si="18"/>
        <v>Fail</v>
      </c>
      <c r="AN53" s="110">
        <f>SUM(SUMIF(Survey!DC53:DL53,{"&gt;0","&lt;0"})*{1,-1})</f>
        <v>0</v>
      </c>
      <c r="AO53" s="113">
        <f t="shared" si="19"/>
        <v>0</v>
      </c>
      <c r="AP53" s="112">
        <f t="shared" si="20"/>
        <v>100</v>
      </c>
      <c r="AQ53" s="91" t="str">
        <f t="shared" si="21"/>
        <v>Fail</v>
      </c>
      <c r="AR53" s="92">
        <f>SUM(SUMIF(Survey!DO53:DU53,{"&gt;0","&lt;0"})*{1,-1})</f>
        <v>0</v>
      </c>
      <c r="AS53" s="91">
        <f t="shared" si="22"/>
        <v>0</v>
      </c>
      <c r="AT53" s="91">
        <f t="shared" si="23"/>
        <v>100</v>
      </c>
      <c r="AU53" s="100" t="str">
        <f t="shared" si="24"/>
        <v>Fail</v>
      </c>
      <c r="AV53" s="110">
        <f>SUM(SUMIF(Survey!DW53:EC53,{"&gt;0","&lt;0"})*{1,-1})</f>
        <v>0</v>
      </c>
      <c r="AW53" s="113">
        <f t="shared" si="25"/>
        <v>0</v>
      </c>
      <c r="AX53" s="112">
        <f t="shared" si="26"/>
        <v>100</v>
      </c>
    </row>
    <row r="54" spans="1:50" x14ac:dyDescent="0.35">
      <c r="A54" s="1">
        <v>51</v>
      </c>
      <c r="B54" s="91" t="str">
        <f t="shared" si="1"/>
        <v>Fail</v>
      </c>
      <c r="C54" s="91">
        <f>Survey!I54</f>
        <v>0</v>
      </c>
      <c r="D54" s="91" t="str">
        <f t="shared" si="27"/>
        <v>Fail</v>
      </c>
      <c r="E54" s="91" t="str">
        <f>IF(COUNTIF(J54:T54:Q54,"Fail"),"Fail","Pass")</f>
        <v>Fail</v>
      </c>
      <c r="G54" s="100" t="str">
        <f t="shared" si="2"/>
        <v>Pass</v>
      </c>
      <c r="H54" s="101">
        <f>COUNTBLANK(Survey!$A$3:$EI$3)</f>
        <v>5</v>
      </c>
      <c r="I54" s="102">
        <f>COUNTA(Survey!$A$3:$EI$3)</f>
        <v>134</v>
      </c>
      <c r="J54" s="100" t="str">
        <f t="shared" si="3"/>
        <v>Fail</v>
      </c>
      <c r="K54" s="103">
        <f>COUNTBLANK(Survey!B54)+COUNTBLANK(Survey!D54:F54)+COUNTBLANK(Survey!H54:J54)+COUNTBLANK(Survey!L54:O54)+COUNTBLANK(Survey!Q54)+COUNTBLANK(Survey!T54:V54)+COUNTBLANK(Survey!Y54:Z54)</f>
        <v>17</v>
      </c>
      <c r="L54" s="100" t="str">
        <f t="shared" si="4"/>
        <v>Fail</v>
      </c>
      <c r="M54" s="104">
        <f>Survey!F54</f>
        <v>0</v>
      </c>
      <c r="N54" s="105">
        <f>LEN(Survey!G54)</f>
        <v>0</v>
      </c>
      <c r="O54" s="100" t="str">
        <f t="shared" si="5"/>
        <v>Fail</v>
      </c>
      <c r="P54" s="106">
        <f>(Survey!$AE54)</f>
        <v>0</v>
      </c>
      <c r="Q54" s="100" t="str">
        <f>IF(OR(MIN(R54:S54)&lt;-1,S54&gt;R54,ISBLANK(Survey!AK54),ISBLANK(Survey!AL54)),"Fail",IF(MAX(R54:S54)&gt;1, "Warning","Pass"))</f>
        <v>Fail</v>
      </c>
      <c r="R54" s="107">
        <f>Survey!AK54</f>
        <v>0</v>
      </c>
      <c r="S54" s="108">
        <f>Survey!AL54</f>
        <v>0</v>
      </c>
      <c r="T54" s="91" t="str">
        <f t="shared" si="6"/>
        <v>Fail</v>
      </c>
      <c r="U54" s="92">
        <f>ABS(Survey!$AE54)</f>
        <v>0</v>
      </c>
      <c r="V54" s="92">
        <f>SUM(SUMIF(Survey!AN54:AS54,{"&gt;0","&lt;0"})*{1,-1})-SUM(SUMIF(Survey!AU54:AZ54,{"&gt;0","&lt;0"})*{1,-1})</f>
        <v>0</v>
      </c>
      <c r="W54" s="109" t="str">
        <f t="shared" si="7"/>
        <v>No holdings</v>
      </c>
      <c r="X54" s="91">
        <f t="shared" si="8"/>
        <v>0</v>
      </c>
      <c r="Y54" s="100" t="str">
        <f t="shared" si="9"/>
        <v>Fail</v>
      </c>
      <c r="Z54" s="110">
        <f>ABS(Survey!$AE54)</f>
        <v>0</v>
      </c>
      <c r="AA54" s="110">
        <f>SUM(SUMIF(Survey!BB54:BM54,{"&gt;0","&lt;0"})*{1,-1})-SUM(SUMIF(Survey!BO54:BZ54,{"&gt;0","&lt;0"})*{1,-1})</f>
        <v>0</v>
      </c>
      <c r="AB54" s="111" t="str">
        <f t="shared" si="10"/>
        <v>No holdings</v>
      </c>
      <c r="AC54" s="112">
        <f t="shared" si="11"/>
        <v>0</v>
      </c>
      <c r="AD54" s="91" t="str">
        <f t="shared" si="12"/>
        <v>Pass</v>
      </c>
      <c r="AE54" s="92">
        <f>ABS(Survey!BL54) + ABS(Survey!BY54)</f>
        <v>0</v>
      </c>
      <c r="AF54" s="92">
        <f>SUM(SUMIF(Survey!CC54:CH54,{"&gt;0","&lt;0"})*{1,-1})+SUM(SUMIF(Survey!CJ54:CO54,{"&gt;0","&lt;0"})*{1,-1})</f>
        <v>0</v>
      </c>
      <c r="AG54" s="91">
        <f t="shared" si="13"/>
        <v>0</v>
      </c>
      <c r="AH54" s="91">
        <f t="shared" si="14"/>
        <v>0</v>
      </c>
      <c r="AI54" s="100" t="str">
        <f t="shared" si="15"/>
        <v>Fail</v>
      </c>
      <c r="AJ54" s="110">
        <f>SUM(SUMIF(Survey!CZ54:DA54,{"&gt;0","&lt;0"})*{1,-1})</f>
        <v>0</v>
      </c>
      <c r="AK54" s="113">
        <f t="shared" si="16"/>
        <v>0</v>
      </c>
      <c r="AL54" s="112">
        <f t="shared" si="17"/>
        <v>100</v>
      </c>
      <c r="AM54" s="100" t="str">
        <f t="shared" si="18"/>
        <v>Fail</v>
      </c>
      <c r="AN54" s="110">
        <f>SUM(SUMIF(Survey!DC54:DL54,{"&gt;0","&lt;0"})*{1,-1})</f>
        <v>0</v>
      </c>
      <c r="AO54" s="113">
        <f t="shared" si="19"/>
        <v>0</v>
      </c>
      <c r="AP54" s="112">
        <f t="shared" si="20"/>
        <v>100</v>
      </c>
      <c r="AQ54" s="91" t="str">
        <f t="shared" si="21"/>
        <v>Fail</v>
      </c>
      <c r="AR54" s="92">
        <f>SUM(SUMIF(Survey!DO54:DU54,{"&gt;0","&lt;0"})*{1,-1})</f>
        <v>0</v>
      </c>
      <c r="AS54" s="91">
        <f t="shared" si="22"/>
        <v>0</v>
      </c>
      <c r="AT54" s="91">
        <f t="shared" si="23"/>
        <v>100</v>
      </c>
      <c r="AU54" s="100" t="str">
        <f t="shared" si="24"/>
        <v>Fail</v>
      </c>
      <c r="AV54" s="110">
        <f>SUM(SUMIF(Survey!DW54:EC54,{"&gt;0","&lt;0"})*{1,-1})</f>
        <v>0</v>
      </c>
      <c r="AW54" s="113">
        <f t="shared" si="25"/>
        <v>0</v>
      </c>
      <c r="AX54" s="112">
        <f t="shared" si="26"/>
        <v>100</v>
      </c>
    </row>
    <row r="55" spans="1:50" x14ac:dyDescent="0.35">
      <c r="A55" s="1">
        <v>52</v>
      </c>
      <c r="B55" s="91" t="str">
        <f t="shared" si="1"/>
        <v>Fail</v>
      </c>
      <c r="C55" s="91">
        <f>Survey!I55</f>
        <v>0</v>
      </c>
      <c r="D55" s="91" t="str">
        <f t="shared" si="27"/>
        <v>Fail</v>
      </c>
      <c r="E55" s="91" t="str">
        <f>IF(COUNTIF(J55:T55:Q55,"Fail"),"Fail","Pass")</f>
        <v>Fail</v>
      </c>
      <c r="G55" s="100" t="str">
        <f t="shared" si="2"/>
        <v>Pass</v>
      </c>
      <c r="H55" s="101">
        <f>COUNTBLANK(Survey!$A$3:$EI$3)</f>
        <v>5</v>
      </c>
      <c r="I55" s="102">
        <f>COUNTA(Survey!$A$3:$EI$3)</f>
        <v>134</v>
      </c>
      <c r="J55" s="100" t="str">
        <f t="shared" si="3"/>
        <v>Fail</v>
      </c>
      <c r="K55" s="103">
        <f>COUNTBLANK(Survey!B55)+COUNTBLANK(Survey!D55:F55)+COUNTBLANK(Survey!H55:J55)+COUNTBLANK(Survey!L55:O55)+COUNTBLANK(Survey!Q55)+COUNTBLANK(Survey!T55:V55)+COUNTBLANK(Survey!Y55:Z55)</f>
        <v>17</v>
      </c>
      <c r="L55" s="100" t="str">
        <f t="shared" si="4"/>
        <v>Fail</v>
      </c>
      <c r="M55" s="104">
        <f>Survey!F55</f>
        <v>0</v>
      </c>
      <c r="N55" s="105">
        <f>LEN(Survey!G55)</f>
        <v>0</v>
      </c>
      <c r="O55" s="100" t="str">
        <f t="shared" si="5"/>
        <v>Fail</v>
      </c>
      <c r="P55" s="106">
        <f>(Survey!$AE55)</f>
        <v>0</v>
      </c>
      <c r="Q55" s="100" t="str">
        <f>IF(OR(MIN(R55:S55)&lt;-1,S55&gt;R55,ISBLANK(Survey!AK55),ISBLANK(Survey!AL55)),"Fail",IF(MAX(R55:S55)&gt;1, "Warning","Pass"))</f>
        <v>Fail</v>
      </c>
      <c r="R55" s="107">
        <f>Survey!AK55</f>
        <v>0</v>
      </c>
      <c r="S55" s="108">
        <f>Survey!AL55</f>
        <v>0</v>
      </c>
      <c r="T55" s="91" t="str">
        <f t="shared" si="6"/>
        <v>Fail</v>
      </c>
      <c r="U55" s="92">
        <f>ABS(Survey!$AE55)</f>
        <v>0</v>
      </c>
      <c r="V55" s="92">
        <f>SUM(SUMIF(Survey!AN55:AS55,{"&gt;0","&lt;0"})*{1,-1})-SUM(SUMIF(Survey!AU55:AZ55,{"&gt;0","&lt;0"})*{1,-1})</f>
        <v>0</v>
      </c>
      <c r="W55" s="109" t="str">
        <f t="shared" si="7"/>
        <v>No holdings</v>
      </c>
      <c r="X55" s="91">
        <f t="shared" si="8"/>
        <v>0</v>
      </c>
      <c r="Y55" s="100" t="str">
        <f t="shared" si="9"/>
        <v>Fail</v>
      </c>
      <c r="Z55" s="110">
        <f>ABS(Survey!$AE55)</f>
        <v>0</v>
      </c>
      <c r="AA55" s="110">
        <f>SUM(SUMIF(Survey!BB55:BM55,{"&gt;0","&lt;0"})*{1,-1})-SUM(SUMIF(Survey!BO55:BZ55,{"&gt;0","&lt;0"})*{1,-1})</f>
        <v>0</v>
      </c>
      <c r="AB55" s="111" t="str">
        <f t="shared" si="10"/>
        <v>No holdings</v>
      </c>
      <c r="AC55" s="112">
        <f t="shared" si="11"/>
        <v>0</v>
      </c>
      <c r="AD55" s="91" t="str">
        <f t="shared" si="12"/>
        <v>Pass</v>
      </c>
      <c r="AE55" s="92">
        <f>ABS(Survey!BL55) + ABS(Survey!BY55)</f>
        <v>0</v>
      </c>
      <c r="AF55" s="92">
        <f>SUM(SUMIF(Survey!CC55:CH55,{"&gt;0","&lt;0"})*{1,-1})+SUM(SUMIF(Survey!CJ55:CO55,{"&gt;0","&lt;0"})*{1,-1})</f>
        <v>0</v>
      </c>
      <c r="AG55" s="91">
        <f t="shared" si="13"/>
        <v>0</v>
      </c>
      <c r="AH55" s="91">
        <f t="shared" si="14"/>
        <v>0</v>
      </c>
      <c r="AI55" s="100" t="str">
        <f t="shared" si="15"/>
        <v>Fail</v>
      </c>
      <c r="AJ55" s="110">
        <f>SUM(SUMIF(Survey!CZ55:DA55,{"&gt;0","&lt;0"})*{1,-1})</f>
        <v>0</v>
      </c>
      <c r="AK55" s="113">
        <f t="shared" si="16"/>
        <v>0</v>
      </c>
      <c r="AL55" s="112">
        <f t="shared" si="17"/>
        <v>100</v>
      </c>
      <c r="AM55" s="100" t="str">
        <f t="shared" si="18"/>
        <v>Fail</v>
      </c>
      <c r="AN55" s="110">
        <f>SUM(SUMIF(Survey!DC55:DL55,{"&gt;0","&lt;0"})*{1,-1})</f>
        <v>0</v>
      </c>
      <c r="AO55" s="113">
        <f t="shared" si="19"/>
        <v>0</v>
      </c>
      <c r="AP55" s="112">
        <f t="shared" si="20"/>
        <v>100</v>
      </c>
      <c r="AQ55" s="91" t="str">
        <f t="shared" si="21"/>
        <v>Fail</v>
      </c>
      <c r="AR55" s="92">
        <f>SUM(SUMIF(Survey!DO55:DU55,{"&gt;0","&lt;0"})*{1,-1})</f>
        <v>0</v>
      </c>
      <c r="AS55" s="91">
        <f t="shared" si="22"/>
        <v>0</v>
      </c>
      <c r="AT55" s="91">
        <f t="shared" si="23"/>
        <v>100</v>
      </c>
      <c r="AU55" s="100" t="str">
        <f t="shared" si="24"/>
        <v>Fail</v>
      </c>
      <c r="AV55" s="110">
        <f>SUM(SUMIF(Survey!DW55:EC55,{"&gt;0","&lt;0"})*{1,-1})</f>
        <v>0</v>
      </c>
      <c r="AW55" s="113">
        <f t="shared" si="25"/>
        <v>0</v>
      </c>
      <c r="AX55" s="112">
        <f t="shared" si="26"/>
        <v>100</v>
      </c>
    </row>
    <row r="56" spans="1:50" x14ac:dyDescent="0.35">
      <c r="A56" s="1">
        <v>53</v>
      </c>
      <c r="B56" s="91" t="str">
        <f t="shared" si="1"/>
        <v>Fail</v>
      </c>
      <c r="C56" s="91">
        <f>Survey!I56</f>
        <v>0</v>
      </c>
      <c r="D56" s="91" t="str">
        <f t="shared" si="27"/>
        <v>Fail</v>
      </c>
      <c r="E56" s="91" t="str">
        <f>IF(COUNTIF(J56:T56:Q56,"Fail"),"Fail","Pass")</f>
        <v>Fail</v>
      </c>
      <c r="G56" s="100" t="str">
        <f t="shared" si="2"/>
        <v>Pass</v>
      </c>
      <c r="H56" s="101">
        <f>COUNTBLANK(Survey!$A$3:$EI$3)</f>
        <v>5</v>
      </c>
      <c r="I56" s="102">
        <f>COUNTA(Survey!$A$3:$EI$3)</f>
        <v>134</v>
      </c>
      <c r="J56" s="100" t="str">
        <f t="shared" si="3"/>
        <v>Fail</v>
      </c>
      <c r="K56" s="103">
        <f>COUNTBLANK(Survey!B56)+COUNTBLANK(Survey!D56:F56)+COUNTBLANK(Survey!H56:J56)+COUNTBLANK(Survey!L56:O56)+COUNTBLANK(Survey!Q56)+COUNTBLANK(Survey!T56:V56)+COUNTBLANK(Survey!Y56:Z56)</f>
        <v>17</v>
      </c>
      <c r="L56" s="100" t="str">
        <f t="shared" si="4"/>
        <v>Fail</v>
      </c>
      <c r="M56" s="104">
        <f>Survey!F56</f>
        <v>0</v>
      </c>
      <c r="N56" s="105">
        <f>LEN(Survey!G56)</f>
        <v>0</v>
      </c>
      <c r="O56" s="100" t="str">
        <f t="shared" si="5"/>
        <v>Fail</v>
      </c>
      <c r="P56" s="106">
        <f>(Survey!$AE56)</f>
        <v>0</v>
      </c>
      <c r="Q56" s="100" t="str">
        <f>IF(OR(MIN(R56:S56)&lt;-1,S56&gt;R56,ISBLANK(Survey!AK56),ISBLANK(Survey!AL56)),"Fail",IF(MAX(R56:S56)&gt;1, "Warning","Pass"))</f>
        <v>Fail</v>
      </c>
      <c r="R56" s="107">
        <f>Survey!AK56</f>
        <v>0</v>
      </c>
      <c r="S56" s="108">
        <f>Survey!AL56</f>
        <v>0</v>
      </c>
      <c r="T56" s="91" t="str">
        <f t="shared" si="6"/>
        <v>Fail</v>
      </c>
      <c r="U56" s="92">
        <f>ABS(Survey!$AE56)</f>
        <v>0</v>
      </c>
      <c r="V56" s="92">
        <f>SUM(SUMIF(Survey!AN56:AS56,{"&gt;0","&lt;0"})*{1,-1})-SUM(SUMIF(Survey!AU56:AZ56,{"&gt;0","&lt;0"})*{1,-1})</f>
        <v>0</v>
      </c>
      <c r="W56" s="109" t="str">
        <f t="shared" si="7"/>
        <v>No holdings</v>
      </c>
      <c r="X56" s="91">
        <f t="shared" si="8"/>
        <v>0</v>
      </c>
      <c r="Y56" s="100" t="str">
        <f t="shared" si="9"/>
        <v>Fail</v>
      </c>
      <c r="Z56" s="110">
        <f>ABS(Survey!$AE56)</f>
        <v>0</v>
      </c>
      <c r="AA56" s="110">
        <f>SUM(SUMIF(Survey!BB56:BM56,{"&gt;0","&lt;0"})*{1,-1})-SUM(SUMIF(Survey!BO56:BZ56,{"&gt;0","&lt;0"})*{1,-1})</f>
        <v>0</v>
      </c>
      <c r="AB56" s="111" t="str">
        <f t="shared" si="10"/>
        <v>No holdings</v>
      </c>
      <c r="AC56" s="112">
        <f t="shared" si="11"/>
        <v>0</v>
      </c>
      <c r="AD56" s="91" t="str">
        <f t="shared" si="12"/>
        <v>Pass</v>
      </c>
      <c r="AE56" s="92">
        <f>ABS(Survey!BL56) + ABS(Survey!BY56)</f>
        <v>0</v>
      </c>
      <c r="AF56" s="92">
        <f>SUM(SUMIF(Survey!CC56:CH56,{"&gt;0","&lt;0"})*{1,-1})+SUM(SUMIF(Survey!CJ56:CO56,{"&gt;0","&lt;0"})*{1,-1})</f>
        <v>0</v>
      </c>
      <c r="AG56" s="91">
        <f t="shared" si="13"/>
        <v>0</v>
      </c>
      <c r="AH56" s="91">
        <f t="shared" si="14"/>
        <v>0</v>
      </c>
      <c r="AI56" s="100" t="str">
        <f t="shared" si="15"/>
        <v>Fail</v>
      </c>
      <c r="AJ56" s="110">
        <f>SUM(SUMIF(Survey!CZ56:DA56,{"&gt;0","&lt;0"})*{1,-1})</f>
        <v>0</v>
      </c>
      <c r="AK56" s="113">
        <f t="shared" si="16"/>
        <v>0</v>
      </c>
      <c r="AL56" s="112">
        <f t="shared" si="17"/>
        <v>100</v>
      </c>
      <c r="AM56" s="100" t="str">
        <f t="shared" si="18"/>
        <v>Fail</v>
      </c>
      <c r="AN56" s="110">
        <f>SUM(SUMIF(Survey!DC56:DL56,{"&gt;0","&lt;0"})*{1,-1})</f>
        <v>0</v>
      </c>
      <c r="AO56" s="113">
        <f t="shared" si="19"/>
        <v>0</v>
      </c>
      <c r="AP56" s="112">
        <f t="shared" si="20"/>
        <v>100</v>
      </c>
      <c r="AQ56" s="91" t="str">
        <f t="shared" si="21"/>
        <v>Fail</v>
      </c>
      <c r="AR56" s="92">
        <f>SUM(SUMIF(Survey!DO56:DU56,{"&gt;0","&lt;0"})*{1,-1})</f>
        <v>0</v>
      </c>
      <c r="AS56" s="91">
        <f t="shared" si="22"/>
        <v>0</v>
      </c>
      <c r="AT56" s="91">
        <f t="shared" si="23"/>
        <v>100</v>
      </c>
      <c r="AU56" s="100" t="str">
        <f t="shared" si="24"/>
        <v>Fail</v>
      </c>
      <c r="AV56" s="110">
        <f>SUM(SUMIF(Survey!DW56:EC56,{"&gt;0","&lt;0"})*{1,-1})</f>
        <v>0</v>
      </c>
      <c r="AW56" s="113">
        <f t="shared" si="25"/>
        <v>0</v>
      </c>
      <c r="AX56" s="112">
        <f t="shared" si="26"/>
        <v>100</v>
      </c>
    </row>
    <row r="57" spans="1:50" x14ac:dyDescent="0.35">
      <c r="A57" s="1">
        <v>54</v>
      </c>
      <c r="B57" s="91" t="str">
        <f t="shared" si="1"/>
        <v>Fail</v>
      </c>
      <c r="C57" s="91">
        <f>Survey!I57</f>
        <v>0</v>
      </c>
      <c r="D57" s="91" t="str">
        <f t="shared" si="27"/>
        <v>Fail</v>
      </c>
      <c r="E57" s="91" t="str">
        <f>IF(COUNTIF(J57:T57:Q57,"Fail"),"Fail","Pass")</f>
        <v>Fail</v>
      </c>
      <c r="G57" s="100" t="str">
        <f t="shared" si="2"/>
        <v>Pass</v>
      </c>
      <c r="H57" s="101">
        <f>COUNTBLANK(Survey!$A$3:$EI$3)</f>
        <v>5</v>
      </c>
      <c r="I57" s="102">
        <f>COUNTA(Survey!$A$3:$EI$3)</f>
        <v>134</v>
      </c>
      <c r="J57" s="100" t="str">
        <f t="shared" si="3"/>
        <v>Fail</v>
      </c>
      <c r="K57" s="103">
        <f>COUNTBLANK(Survey!B57)+COUNTBLANK(Survey!D57:F57)+COUNTBLANK(Survey!H57:J57)+COUNTBLANK(Survey!L57:O57)+COUNTBLANK(Survey!Q57)+COUNTBLANK(Survey!T57:V57)+COUNTBLANK(Survey!Y57:Z57)</f>
        <v>17</v>
      </c>
      <c r="L57" s="100" t="str">
        <f t="shared" si="4"/>
        <v>Fail</v>
      </c>
      <c r="M57" s="104">
        <f>Survey!F57</f>
        <v>0</v>
      </c>
      <c r="N57" s="105">
        <f>LEN(Survey!G57)</f>
        <v>0</v>
      </c>
      <c r="O57" s="100" t="str">
        <f t="shared" si="5"/>
        <v>Fail</v>
      </c>
      <c r="P57" s="106">
        <f>(Survey!$AE57)</f>
        <v>0</v>
      </c>
      <c r="Q57" s="100" t="str">
        <f>IF(OR(MIN(R57:S57)&lt;-1,S57&gt;R57,ISBLANK(Survey!AK57),ISBLANK(Survey!AL57)),"Fail",IF(MAX(R57:S57)&gt;1, "Warning","Pass"))</f>
        <v>Fail</v>
      </c>
      <c r="R57" s="107">
        <f>Survey!AK57</f>
        <v>0</v>
      </c>
      <c r="S57" s="108">
        <f>Survey!AL57</f>
        <v>0</v>
      </c>
      <c r="T57" s="91" t="str">
        <f t="shared" si="6"/>
        <v>Fail</v>
      </c>
      <c r="U57" s="92">
        <f>ABS(Survey!$AE57)</f>
        <v>0</v>
      </c>
      <c r="V57" s="92">
        <f>SUM(SUMIF(Survey!AN57:AS57,{"&gt;0","&lt;0"})*{1,-1})-SUM(SUMIF(Survey!AU57:AZ57,{"&gt;0","&lt;0"})*{1,-1})</f>
        <v>0</v>
      </c>
      <c r="W57" s="109" t="str">
        <f t="shared" si="7"/>
        <v>No holdings</v>
      </c>
      <c r="X57" s="91">
        <f t="shared" si="8"/>
        <v>0</v>
      </c>
      <c r="Y57" s="100" t="str">
        <f t="shared" si="9"/>
        <v>Fail</v>
      </c>
      <c r="Z57" s="110">
        <f>ABS(Survey!$AE57)</f>
        <v>0</v>
      </c>
      <c r="AA57" s="110">
        <f>SUM(SUMIF(Survey!BB57:BM57,{"&gt;0","&lt;0"})*{1,-1})-SUM(SUMIF(Survey!BO57:BZ57,{"&gt;0","&lt;0"})*{1,-1})</f>
        <v>0</v>
      </c>
      <c r="AB57" s="111" t="str">
        <f t="shared" si="10"/>
        <v>No holdings</v>
      </c>
      <c r="AC57" s="112">
        <f t="shared" si="11"/>
        <v>0</v>
      </c>
      <c r="AD57" s="91" t="str">
        <f t="shared" si="12"/>
        <v>Pass</v>
      </c>
      <c r="AE57" s="92">
        <f>ABS(Survey!BL57) + ABS(Survey!BY57)</f>
        <v>0</v>
      </c>
      <c r="AF57" s="92">
        <f>SUM(SUMIF(Survey!CC57:CH57,{"&gt;0","&lt;0"})*{1,-1})+SUM(SUMIF(Survey!CJ57:CO57,{"&gt;0","&lt;0"})*{1,-1})</f>
        <v>0</v>
      </c>
      <c r="AG57" s="91">
        <f t="shared" si="13"/>
        <v>0</v>
      </c>
      <c r="AH57" s="91">
        <f t="shared" si="14"/>
        <v>0</v>
      </c>
      <c r="AI57" s="100" t="str">
        <f t="shared" si="15"/>
        <v>Fail</v>
      </c>
      <c r="AJ57" s="110">
        <f>SUM(SUMIF(Survey!CZ57:DA57,{"&gt;0","&lt;0"})*{1,-1})</f>
        <v>0</v>
      </c>
      <c r="AK57" s="113">
        <f t="shared" si="16"/>
        <v>0</v>
      </c>
      <c r="AL57" s="112">
        <f t="shared" si="17"/>
        <v>100</v>
      </c>
      <c r="AM57" s="100" t="str">
        <f t="shared" si="18"/>
        <v>Fail</v>
      </c>
      <c r="AN57" s="110">
        <f>SUM(SUMIF(Survey!DC57:DL57,{"&gt;0","&lt;0"})*{1,-1})</f>
        <v>0</v>
      </c>
      <c r="AO57" s="113">
        <f t="shared" si="19"/>
        <v>0</v>
      </c>
      <c r="AP57" s="112">
        <f t="shared" si="20"/>
        <v>100</v>
      </c>
      <c r="AQ57" s="91" t="str">
        <f t="shared" si="21"/>
        <v>Fail</v>
      </c>
      <c r="AR57" s="92">
        <f>SUM(SUMIF(Survey!DO57:DU57,{"&gt;0","&lt;0"})*{1,-1})</f>
        <v>0</v>
      </c>
      <c r="AS57" s="91">
        <f t="shared" si="22"/>
        <v>0</v>
      </c>
      <c r="AT57" s="91">
        <f t="shared" si="23"/>
        <v>100</v>
      </c>
      <c r="AU57" s="100" t="str">
        <f t="shared" si="24"/>
        <v>Fail</v>
      </c>
      <c r="AV57" s="110">
        <f>SUM(SUMIF(Survey!DW57:EC57,{"&gt;0","&lt;0"})*{1,-1})</f>
        <v>0</v>
      </c>
      <c r="AW57" s="113">
        <f t="shared" si="25"/>
        <v>0</v>
      </c>
      <c r="AX57" s="112">
        <f t="shared" si="26"/>
        <v>100</v>
      </c>
    </row>
    <row r="58" spans="1:50" x14ac:dyDescent="0.35">
      <c r="A58" s="1">
        <v>55</v>
      </c>
      <c r="B58" s="91" t="str">
        <f t="shared" si="1"/>
        <v>Fail</v>
      </c>
      <c r="C58" s="91">
        <f>Survey!I58</f>
        <v>0</v>
      </c>
      <c r="D58" s="91" t="str">
        <f t="shared" si="27"/>
        <v>Fail</v>
      </c>
      <c r="E58" s="91" t="str">
        <f>IF(COUNTIF(J58:T58:Q58,"Fail"),"Fail","Pass")</f>
        <v>Fail</v>
      </c>
      <c r="G58" s="100" t="str">
        <f t="shared" si="2"/>
        <v>Pass</v>
      </c>
      <c r="H58" s="101">
        <f>COUNTBLANK(Survey!$A$3:$EI$3)</f>
        <v>5</v>
      </c>
      <c r="I58" s="102">
        <f>COUNTA(Survey!$A$3:$EI$3)</f>
        <v>134</v>
      </c>
      <c r="J58" s="100" t="str">
        <f t="shared" si="3"/>
        <v>Fail</v>
      </c>
      <c r="K58" s="103">
        <f>COUNTBLANK(Survey!B58)+COUNTBLANK(Survey!D58:F58)+COUNTBLANK(Survey!H58:J58)+COUNTBLANK(Survey!L58:O58)+COUNTBLANK(Survey!Q58)+COUNTBLANK(Survey!T58:V58)+COUNTBLANK(Survey!Y58:Z58)</f>
        <v>17</v>
      </c>
      <c r="L58" s="100" t="str">
        <f t="shared" si="4"/>
        <v>Fail</v>
      </c>
      <c r="M58" s="104">
        <f>Survey!F58</f>
        <v>0</v>
      </c>
      <c r="N58" s="105">
        <f>LEN(Survey!G58)</f>
        <v>0</v>
      </c>
      <c r="O58" s="100" t="str">
        <f t="shared" si="5"/>
        <v>Fail</v>
      </c>
      <c r="P58" s="106">
        <f>(Survey!$AE58)</f>
        <v>0</v>
      </c>
      <c r="Q58" s="100" t="str">
        <f>IF(OR(MIN(R58:S58)&lt;-1,S58&gt;R58,ISBLANK(Survey!AK58),ISBLANK(Survey!AL58)),"Fail",IF(MAX(R58:S58)&gt;1, "Warning","Pass"))</f>
        <v>Fail</v>
      </c>
      <c r="R58" s="107">
        <f>Survey!AK58</f>
        <v>0</v>
      </c>
      <c r="S58" s="108">
        <f>Survey!AL58</f>
        <v>0</v>
      </c>
      <c r="T58" s="91" t="str">
        <f t="shared" si="6"/>
        <v>Fail</v>
      </c>
      <c r="U58" s="92">
        <f>ABS(Survey!$AE58)</f>
        <v>0</v>
      </c>
      <c r="V58" s="92">
        <f>SUM(SUMIF(Survey!AN58:AS58,{"&gt;0","&lt;0"})*{1,-1})-SUM(SUMIF(Survey!AU58:AZ58,{"&gt;0","&lt;0"})*{1,-1})</f>
        <v>0</v>
      </c>
      <c r="W58" s="109" t="str">
        <f t="shared" si="7"/>
        <v>No holdings</v>
      </c>
      <c r="X58" s="91">
        <f t="shared" si="8"/>
        <v>0</v>
      </c>
      <c r="Y58" s="100" t="str">
        <f t="shared" si="9"/>
        <v>Fail</v>
      </c>
      <c r="Z58" s="110">
        <f>ABS(Survey!$AE58)</f>
        <v>0</v>
      </c>
      <c r="AA58" s="110">
        <f>SUM(SUMIF(Survey!BB58:BM58,{"&gt;0","&lt;0"})*{1,-1})-SUM(SUMIF(Survey!BO58:BZ58,{"&gt;0","&lt;0"})*{1,-1})</f>
        <v>0</v>
      </c>
      <c r="AB58" s="111" t="str">
        <f t="shared" si="10"/>
        <v>No holdings</v>
      </c>
      <c r="AC58" s="112">
        <f t="shared" si="11"/>
        <v>0</v>
      </c>
      <c r="AD58" s="91" t="str">
        <f t="shared" si="12"/>
        <v>Pass</v>
      </c>
      <c r="AE58" s="92">
        <f>ABS(Survey!BL58) + ABS(Survey!BY58)</f>
        <v>0</v>
      </c>
      <c r="AF58" s="92">
        <f>SUM(SUMIF(Survey!CC58:CH58,{"&gt;0","&lt;0"})*{1,-1})+SUM(SUMIF(Survey!CJ58:CO58,{"&gt;0","&lt;0"})*{1,-1})</f>
        <v>0</v>
      </c>
      <c r="AG58" s="91">
        <f t="shared" si="13"/>
        <v>0</v>
      </c>
      <c r="AH58" s="91">
        <f t="shared" si="14"/>
        <v>0</v>
      </c>
      <c r="AI58" s="100" t="str">
        <f t="shared" si="15"/>
        <v>Fail</v>
      </c>
      <c r="AJ58" s="110">
        <f>SUM(SUMIF(Survey!CZ58:DA58,{"&gt;0","&lt;0"})*{1,-1})</f>
        <v>0</v>
      </c>
      <c r="AK58" s="113">
        <f t="shared" si="16"/>
        <v>0</v>
      </c>
      <c r="AL58" s="112">
        <f t="shared" si="17"/>
        <v>100</v>
      </c>
      <c r="AM58" s="100" t="str">
        <f t="shared" si="18"/>
        <v>Fail</v>
      </c>
      <c r="AN58" s="110">
        <f>SUM(SUMIF(Survey!DC58:DL58,{"&gt;0","&lt;0"})*{1,-1})</f>
        <v>0</v>
      </c>
      <c r="AO58" s="113">
        <f t="shared" si="19"/>
        <v>0</v>
      </c>
      <c r="AP58" s="112">
        <f t="shared" si="20"/>
        <v>100</v>
      </c>
      <c r="AQ58" s="91" t="str">
        <f t="shared" si="21"/>
        <v>Fail</v>
      </c>
      <c r="AR58" s="92">
        <f>SUM(SUMIF(Survey!DO58:DU58,{"&gt;0","&lt;0"})*{1,-1})</f>
        <v>0</v>
      </c>
      <c r="AS58" s="91">
        <f t="shared" si="22"/>
        <v>0</v>
      </c>
      <c r="AT58" s="91">
        <f t="shared" si="23"/>
        <v>100</v>
      </c>
      <c r="AU58" s="100" t="str">
        <f t="shared" si="24"/>
        <v>Fail</v>
      </c>
      <c r="AV58" s="110">
        <f>SUM(SUMIF(Survey!DW58:EC58,{"&gt;0","&lt;0"})*{1,-1})</f>
        <v>0</v>
      </c>
      <c r="AW58" s="113">
        <f t="shared" si="25"/>
        <v>0</v>
      </c>
      <c r="AX58" s="112">
        <f t="shared" si="26"/>
        <v>100</v>
      </c>
    </row>
    <row r="59" spans="1:50" x14ac:dyDescent="0.35">
      <c r="A59" s="1">
        <v>56</v>
      </c>
      <c r="B59" s="91" t="str">
        <f t="shared" si="1"/>
        <v>Fail</v>
      </c>
      <c r="C59" s="91">
        <f>Survey!I59</f>
        <v>0</v>
      </c>
      <c r="D59" s="91" t="str">
        <f t="shared" si="27"/>
        <v>Fail</v>
      </c>
      <c r="E59" s="91" t="str">
        <f>IF(COUNTIF(J59:T59:Q59,"Fail"),"Fail","Pass")</f>
        <v>Fail</v>
      </c>
      <c r="G59" s="100" t="str">
        <f t="shared" si="2"/>
        <v>Pass</v>
      </c>
      <c r="H59" s="101">
        <f>COUNTBLANK(Survey!$A$3:$EI$3)</f>
        <v>5</v>
      </c>
      <c r="I59" s="102">
        <f>COUNTA(Survey!$A$3:$EI$3)</f>
        <v>134</v>
      </c>
      <c r="J59" s="100" t="str">
        <f t="shared" si="3"/>
        <v>Fail</v>
      </c>
      <c r="K59" s="103">
        <f>COUNTBLANK(Survey!B59)+COUNTBLANK(Survey!D59:F59)+COUNTBLANK(Survey!H59:J59)+COUNTBLANK(Survey!L59:O59)+COUNTBLANK(Survey!Q59)+COUNTBLANK(Survey!T59:V59)+COUNTBLANK(Survey!Y59:Z59)</f>
        <v>17</v>
      </c>
      <c r="L59" s="100" t="str">
        <f t="shared" si="4"/>
        <v>Fail</v>
      </c>
      <c r="M59" s="104">
        <f>Survey!F59</f>
        <v>0</v>
      </c>
      <c r="N59" s="105">
        <f>LEN(Survey!G59)</f>
        <v>0</v>
      </c>
      <c r="O59" s="100" t="str">
        <f t="shared" si="5"/>
        <v>Fail</v>
      </c>
      <c r="P59" s="106">
        <f>(Survey!$AE59)</f>
        <v>0</v>
      </c>
      <c r="Q59" s="100" t="str">
        <f>IF(OR(MIN(R59:S59)&lt;-1,S59&gt;R59,ISBLANK(Survey!AK59),ISBLANK(Survey!AL59)),"Fail",IF(MAX(R59:S59)&gt;1, "Warning","Pass"))</f>
        <v>Fail</v>
      </c>
      <c r="R59" s="107">
        <f>Survey!AK59</f>
        <v>0</v>
      </c>
      <c r="S59" s="108">
        <f>Survey!AL59</f>
        <v>0</v>
      </c>
      <c r="T59" s="91" t="str">
        <f t="shared" si="6"/>
        <v>Fail</v>
      </c>
      <c r="U59" s="92">
        <f>ABS(Survey!$AE59)</f>
        <v>0</v>
      </c>
      <c r="V59" s="92">
        <f>SUM(SUMIF(Survey!AN59:AS59,{"&gt;0","&lt;0"})*{1,-1})-SUM(SUMIF(Survey!AU59:AZ59,{"&gt;0","&lt;0"})*{1,-1})</f>
        <v>0</v>
      </c>
      <c r="W59" s="109" t="str">
        <f t="shared" si="7"/>
        <v>No holdings</v>
      </c>
      <c r="X59" s="91">
        <f t="shared" si="8"/>
        <v>0</v>
      </c>
      <c r="Y59" s="100" t="str">
        <f t="shared" si="9"/>
        <v>Fail</v>
      </c>
      <c r="Z59" s="110">
        <f>ABS(Survey!$AE59)</f>
        <v>0</v>
      </c>
      <c r="AA59" s="110">
        <f>SUM(SUMIF(Survey!BB59:BM59,{"&gt;0","&lt;0"})*{1,-1})-SUM(SUMIF(Survey!BO59:BZ59,{"&gt;0","&lt;0"})*{1,-1})</f>
        <v>0</v>
      </c>
      <c r="AB59" s="111" t="str">
        <f t="shared" si="10"/>
        <v>No holdings</v>
      </c>
      <c r="AC59" s="112">
        <f t="shared" si="11"/>
        <v>0</v>
      </c>
      <c r="AD59" s="91" t="str">
        <f t="shared" si="12"/>
        <v>Pass</v>
      </c>
      <c r="AE59" s="92">
        <f>ABS(Survey!BL59) + ABS(Survey!BY59)</f>
        <v>0</v>
      </c>
      <c r="AF59" s="92">
        <f>SUM(SUMIF(Survey!CC59:CH59,{"&gt;0","&lt;0"})*{1,-1})+SUM(SUMIF(Survey!CJ59:CO59,{"&gt;0","&lt;0"})*{1,-1})</f>
        <v>0</v>
      </c>
      <c r="AG59" s="91">
        <f t="shared" si="13"/>
        <v>0</v>
      </c>
      <c r="AH59" s="91">
        <f t="shared" si="14"/>
        <v>0</v>
      </c>
      <c r="AI59" s="100" t="str">
        <f t="shared" si="15"/>
        <v>Fail</v>
      </c>
      <c r="AJ59" s="110">
        <f>SUM(SUMIF(Survey!CZ59:DA59,{"&gt;0","&lt;0"})*{1,-1})</f>
        <v>0</v>
      </c>
      <c r="AK59" s="113">
        <f t="shared" si="16"/>
        <v>0</v>
      </c>
      <c r="AL59" s="112">
        <f t="shared" si="17"/>
        <v>100</v>
      </c>
      <c r="AM59" s="100" t="str">
        <f t="shared" si="18"/>
        <v>Fail</v>
      </c>
      <c r="AN59" s="110">
        <f>SUM(SUMIF(Survey!DC59:DL59,{"&gt;0","&lt;0"})*{1,-1})</f>
        <v>0</v>
      </c>
      <c r="AO59" s="113">
        <f t="shared" si="19"/>
        <v>0</v>
      </c>
      <c r="AP59" s="112">
        <f t="shared" si="20"/>
        <v>100</v>
      </c>
      <c r="AQ59" s="91" t="str">
        <f t="shared" si="21"/>
        <v>Fail</v>
      </c>
      <c r="AR59" s="92">
        <f>SUM(SUMIF(Survey!DO59:DU59,{"&gt;0","&lt;0"})*{1,-1})</f>
        <v>0</v>
      </c>
      <c r="AS59" s="91">
        <f t="shared" si="22"/>
        <v>0</v>
      </c>
      <c r="AT59" s="91">
        <f t="shared" si="23"/>
        <v>100</v>
      </c>
      <c r="AU59" s="100" t="str">
        <f t="shared" si="24"/>
        <v>Fail</v>
      </c>
      <c r="AV59" s="110">
        <f>SUM(SUMIF(Survey!DW59:EC59,{"&gt;0","&lt;0"})*{1,-1})</f>
        <v>0</v>
      </c>
      <c r="AW59" s="113">
        <f t="shared" si="25"/>
        <v>0</v>
      </c>
      <c r="AX59" s="112">
        <f t="shared" si="26"/>
        <v>100</v>
      </c>
    </row>
    <row r="60" spans="1:50" x14ac:dyDescent="0.35">
      <c r="A60" s="1">
        <v>57</v>
      </c>
      <c r="B60" s="91" t="str">
        <f t="shared" si="1"/>
        <v>Fail</v>
      </c>
      <c r="C60" s="91">
        <f>Survey!I60</f>
        <v>0</v>
      </c>
      <c r="D60" s="91" t="str">
        <f t="shared" si="27"/>
        <v>Fail</v>
      </c>
      <c r="E60" s="91" t="str">
        <f>IF(COUNTIF(J60:T60:Q60,"Fail"),"Fail","Pass")</f>
        <v>Fail</v>
      </c>
      <c r="G60" s="100" t="str">
        <f t="shared" si="2"/>
        <v>Pass</v>
      </c>
      <c r="H60" s="101">
        <f>COUNTBLANK(Survey!$A$3:$EI$3)</f>
        <v>5</v>
      </c>
      <c r="I60" s="102">
        <f>COUNTA(Survey!$A$3:$EI$3)</f>
        <v>134</v>
      </c>
      <c r="J60" s="100" t="str">
        <f t="shared" si="3"/>
        <v>Fail</v>
      </c>
      <c r="K60" s="103">
        <f>COUNTBLANK(Survey!B60)+COUNTBLANK(Survey!D60:F60)+COUNTBLANK(Survey!H60:J60)+COUNTBLANK(Survey!L60:O60)+COUNTBLANK(Survey!Q60)+COUNTBLANK(Survey!T60:V60)+COUNTBLANK(Survey!Y60:Z60)</f>
        <v>17</v>
      </c>
      <c r="L60" s="100" t="str">
        <f t="shared" si="4"/>
        <v>Fail</v>
      </c>
      <c r="M60" s="104">
        <f>Survey!F60</f>
        <v>0</v>
      </c>
      <c r="N60" s="105">
        <f>LEN(Survey!G60)</f>
        <v>0</v>
      </c>
      <c r="O60" s="100" t="str">
        <f t="shared" si="5"/>
        <v>Fail</v>
      </c>
      <c r="P60" s="106">
        <f>(Survey!$AE60)</f>
        <v>0</v>
      </c>
      <c r="Q60" s="100" t="str">
        <f>IF(OR(MIN(R60:S60)&lt;-1,S60&gt;R60,ISBLANK(Survey!AK60),ISBLANK(Survey!AL60)),"Fail",IF(MAX(R60:S60)&gt;1, "Warning","Pass"))</f>
        <v>Fail</v>
      </c>
      <c r="R60" s="107">
        <f>Survey!AK60</f>
        <v>0</v>
      </c>
      <c r="S60" s="108">
        <f>Survey!AL60</f>
        <v>0</v>
      </c>
      <c r="T60" s="91" t="str">
        <f t="shared" si="6"/>
        <v>Fail</v>
      </c>
      <c r="U60" s="92">
        <f>ABS(Survey!$AE60)</f>
        <v>0</v>
      </c>
      <c r="V60" s="92">
        <f>SUM(SUMIF(Survey!AN60:AS60,{"&gt;0","&lt;0"})*{1,-1})-SUM(SUMIF(Survey!AU60:AZ60,{"&gt;0","&lt;0"})*{1,-1})</f>
        <v>0</v>
      </c>
      <c r="W60" s="109" t="str">
        <f t="shared" si="7"/>
        <v>No holdings</v>
      </c>
      <c r="X60" s="91">
        <f t="shared" si="8"/>
        <v>0</v>
      </c>
      <c r="Y60" s="100" t="str">
        <f t="shared" si="9"/>
        <v>Fail</v>
      </c>
      <c r="Z60" s="110">
        <f>ABS(Survey!$AE60)</f>
        <v>0</v>
      </c>
      <c r="AA60" s="110">
        <f>SUM(SUMIF(Survey!BB60:BM60,{"&gt;0","&lt;0"})*{1,-1})-SUM(SUMIF(Survey!BO60:BZ60,{"&gt;0","&lt;0"})*{1,-1})</f>
        <v>0</v>
      </c>
      <c r="AB60" s="111" t="str">
        <f t="shared" si="10"/>
        <v>No holdings</v>
      </c>
      <c r="AC60" s="112">
        <f t="shared" si="11"/>
        <v>0</v>
      </c>
      <c r="AD60" s="91" t="str">
        <f t="shared" si="12"/>
        <v>Pass</v>
      </c>
      <c r="AE60" s="92">
        <f>ABS(Survey!BL60) + ABS(Survey!BY60)</f>
        <v>0</v>
      </c>
      <c r="AF60" s="92">
        <f>SUM(SUMIF(Survey!CC60:CH60,{"&gt;0","&lt;0"})*{1,-1})+SUM(SUMIF(Survey!CJ60:CO60,{"&gt;0","&lt;0"})*{1,-1})</f>
        <v>0</v>
      </c>
      <c r="AG60" s="91">
        <f t="shared" si="13"/>
        <v>0</v>
      </c>
      <c r="AH60" s="91">
        <f t="shared" si="14"/>
        <v>0</v>
      </c>
      <c r="AI60" s="100" t="str">
        <f t="shared" si="15"/>
        <v>Fail</v>
      </c>
      <c r="AJ60" s="110">
        <f>SUM(SUMIF(Survey!CZ60:DA60,{"&gt;0","&lt;0"})*{1,-1})</f>
        <v>0</v>
      </c>
      <c r="AK60" s="113">
        <f t="shared" si="16"/>
        <v>0</v>
      </c>
      <c r="AL60" s="112">
        <f t="shared" si="17"/>
        <v>100</v>
      </c>
      <c r="AM60" s="100" t="str">
        <f t="shared" si="18"/>
        <v>Fail</v>
      </c>
      <c r="AN60" s="110">
        <f>SUM(SUMIF(Survey!DC60:DL60,{"&gt;0","&lt;0"})*{1,-1})</f>
        <v>0</v>
      </c>
      <c r="AO60" s="113">
        <f t="shared" si="19"/>
        <v>0</v>
      </c>
      <c r="AP60" s="112">
        <f t="shared" si="20"/>
        <v>100</v>
      </c>
      <c r="AQ60" s="91" t="str">
        <f t="shared" si="21"/>
        <v>Fail</v>
      </c>
      <c r="AR60" s="92">
        <f>SUM(SUMIF(Survey!DO60:DU60,{"&gt;0","&lt;0"})*{1,-1})</f>
        <v>0</v>
      </c>
      <c r="AS60" s="91">
        <f t="shared" si="22"/>
        <v>0</v>
      </c>
      <c r="AT60" s="91">
        <f t="shared" si="23"/>
        <v>100</v>
      </c>
      <c r="AU60" s="100" t="str">
        <f t="shared" si="24"/>
        <v>Fail</v>
      </c>
      <c r="AV60" s="110">
        <f>SUM(SUMIF(Survey!DW60:EC60,{"&gt;0","&lt;0"})*{1,-1})</f>
        <v>0</v>
      </c>
      <c r="AW60" s="113">
        <f t="shared" si="25"/>
        <v>0</v>
      </c>
      <c r="AX60" s="112">
        <f t="shared" si="26"/>
        <v>100</v>
      </c>
    </row>
    <row r="61" spans="1:50" x14ac:dyDescent="0.35">
      <c r="A61" s="1">
        <v>58</v>
      </c>
      <c r="B61" s="91" t="str">
        <f t="shared" si="1"/>
        <v>Fail</v>
      </c>
      <c r="C61" s="91">
        <f>Survey!I61</f>
        <v>0</v>
      </c>
      <c r="D61" s="91" t="str">
        <f t="shared" si="27"/>
        <v>Fail</v>
      </c>
      <c r="E61" s="91" t="str">
        <f>IF(COUNTIF(J61:T61:Q61,"Fail"),"Fail","Pass")</f>
        <v>Fail</v>
      </c>
      <c r="G61" s="100" t="str">
        <f t="shared" si="2"/>
        <v>Pass</v>
      </c>
      <c r="H61" s="101">
        <f>COUNTBLANK(Survey!$A$3:$EI$3)</f>
        <v>5</v>
      </c>
      <c r="I61" s="102">
        <f>COUNTA(Survey!$A$3:$EI$3)</f>
        <v>134</v>
      </c>
      <c r="J61" s="100" t="str">
        <f t="shared" si="3"/>
        <v>Fail</v>
      </c>
      <c r="K61" s="103">
        <f>COUNTBLANK(Survey!B61)+COUNTBLANK(Survey!D61:F61)+COUNTBLANK(Survey!H61:J61)+COUNTBLANK(Survey!L61:O61)+COUNTBLANK(Survey!Q61)+COUNTBLANK(Survey!T61:V61)+COUNTBLANK(Survey!Y61:Z61)</f>
        <v>17</v>
      </c>
      <c r="L61" s="100" t="str">
        <f t="shared" si="4"/>
        <v>Fail</v>
      </c>
      <c r="M61" s="104">
        <f>Survey!F61</f>
        <v>0</v>
      </c>
      <c r="N61" s="105">
        <f>LEN(Survey!G61)</f>
        <v>0</v>
      </c>
      <c r="O61" s="100" t="str">
        <f t="shared" si="5"/>
        <v>Fail</v>
      </c>
      <c r="P61" s="106">
        <f>(Survey!$AE61)</f>
        <v>0</v>
      </c>
      <c r="Q61" s="100" t="str">
        <f>IF(OR(MIN(R61:S61)&lt;-1,S61&gt;R61,ISBLANK(Survey!AK61),ISBLANK(Survey!AL61)),"Fail",IF(MAX(R61:S61)&gt;1, "Warning","Pass"))</f>
        <v>Fail</v>
      </c>
      <c r="R61" s="107">
        <f>Survey!AK61</f>
        <v>0</v>
      </c>
      <c r="S61" s="108">
        <f>Survey!AL61</f>
        <v>0</v>
      </c>
      <c r="T61" s="91" t="str">
        <f t="shared" si="6"/>
        <v>Fail</v>
      </c>
      <c r="U61" s="92">
        <f>ABS(Survey!$AE61)</f>
        <v>0</v>
      </c>
      <c r="V61" s="92">
        <f>SUM(SUMIF(Survey!AN61:AS61,{"&gt;0","&lt;0"})*{1,-1})-SUM(SUMIF(Survey!AU61:AZ61,{"&gt;0","&lt;0"})*{1,-1})</f>
        <v>0</v>
      </c>
      <c r="W61" s="109" t="str">
        <f t="shared" si="7"/>
        <v>No holdings</v>
      </c>
      <c r="X61" s="91">
        <f t="shared" si="8"/>
        <v>0</v>
      </c>
      <c r="Y61" s="100" t="str">
        <f t="shared" si="9"/>
        <v>Fail</v>
      </c>
      <c r="Z61" s="110">
        <f>ABS(Survey!$AE61)</f>
        <v>0</v>
      </c>
      <c r="AA61" s="110">
        <f>SUM(SUMIF(Survey!BB61:BM61,{"&gt;0","&lt;0"})*{1,-1})-SUM(SUMIF(Survey!BO61:BZ61,{"&gt;0","&lt;0"})*{1,-1})</f>
        <v>0</v>
      </c>
      <c r="AB61" s="111" t="str">
        <f t="shared" si="10"/>
        <v>No holdings</v>
      </c>
      <c r="AC61" s="112">
        <f t="shared" si="11"/>
        <v>0</v>
      </c>
      <c r="AD61" s="91" t="str">
        <f t="shared" si="12"/>
        <v>Pass</v>
      </c>
      <c r="AE61" s="92">
        <f>ABS(Survey!BL61) + ABS(Survey!BY61)</f>
        <v>0</v>
      </c>
      <c r="AF61" s="92">
        <f>SUM(SUMIF(Survey!CC61:CH61,{"&gt;0","&lt;0"})*{1,-1})+SUM(SUMIF(Survey!CJ61:CO61,{"&gt;0","&lt;0"})*{1,-1})</f>
        <v>0</v>
      </c>
      <c r="AG61" s="91">
        <f t="shared" si="13"/>
        <v>0</v>
      </c>
      <c r="AH61" s="91">
        <f t="shared" si="14"/>
        <v>0</v>
      </c>
      <c r="AI61" s="100" t="str">
        <f t="shared" si="15"/>
        <v>Fail</v>
      </c>
      <c r="AJ61" s="110">
        <f>SUM(SUMIF(Survey!CZ61:DA61,{"&gt;0","&lt;0"})*{1,-1})</f>
        <v>0</v>
      </c>
      <c r="AK61" s="113">
        <f t="shared" si="16"/>
        <v>0</v>
      </c>
      <c r="AL61" s="112">
        <f t="shared" si="17"/>
        <v>100</v>
      </c>
      <c r="AM61" s="100" t="str">
        <f t="shared" si="18"/>
        <v>Fail</v>
      </c>
      <c r="AN61" s="110">
        <f>SUM(SUMIF(Survey!DC61:DL61,{"&gt;0","&lt;0"})*{1,-1})</f>
        <v>0</v>
      </c>
      <c r="AO61" s="113">
        <f t="shared" si="19"/>
        <v>0</v>
      </c>
      <c r="AP61" s="112">
        <f t="shared" si="20"/>
        <v>100</v>
      </c>
      <c r="AQ61" s="91" t="str">
        <f t="shared" si="21"/>
        <v>Fail</v>
      </c>
      <c r="AR61" s="92">
        <f>SUM(SUMIF(Survey!DO61:DU61,{"&gt;0","&lt;0"})*{1,-1})</f>
        <v>0</v>
      </c>
      <c r="AS61" s="91">
        <f t="shared" si="22"/>
        <v>0</v>
      </c>
      <c r="AT61" s="91">
        <f t="shared" si="23"/>
        <v>100</v>
      </c>
      <c r="AU61" s="100" t="str">
        <f t="shared" si="24"/>
        <v>Fail</v>
      </c>
      <c r="AV61" s="110">
        <f>SUM(SUMIF(Survey!DW61:EC61,{"&gt;0","&lt;0"})*{1,-1})</f>
        <v>0</v>
      </c>
      <c r="AW61" s="113">
        <f t="shared" si="25"/>
        <v>0</v>
      </c>
      <c r="AX61" s="112">
        <f t="shared" si="26"/>
        <v>100</v>
      </c>
    </row>
    <row r="62" spans="1:50" x14ac:dyDescent="0.35">
      <c r="A62" s="1">
        <v>59</v>
      </c>
      <c r="B62" s="91" t="str">
        <f t="shared" si="1"/>
        <v>Fail</v>
      </c>
      <c r="C62" s="91">
        <f>Survey!I62</f>
        <v>0</v>
      </c>
      <c r="D62" s="91" t="str">
        <f t="shared" si="27"/>
        <v>Fail</v>
      </c>
      <c r="E62" s="91" t="str">
        <f>IF(COUNTIF(J62:T62:Q62,"Fail"),"Fail","Pass")</f>
        <v>Fail</v>
      </c>
      <c r="G62" s="100" t="str">
        <f t="shared" si="2"/>
        <v>Pass</v>
      </c>
      <c r="H62" s="101">
        <f>COUNTBLANK(Survey!$A$3:$EI$3)</f>
        <v>5</v>
      </c>
      <c r="I62" s="102">
        <f>COUNTA(Survey!$A$3:$EI$3)</f>
        <v>134</v>
      </c>
      <c r="J62" s="100" t="str">
        <f t="shared" si="3"/>
        <v>Fail</v>
      </c>
      <c r="K62" s="103">
        <f>COUNTBLANK(Survey!B62)+COUNTBLANK(Survey!D62:F62)+COUNTBLANK(Survey!H62:J62)+COUNTBLANK(Survey!L62:O62)+COUNTBLANK(Survey!Q62)+COUNTBLANK(Survey!T62:V62)+COUNTBLANK(Survey!Y62:Z62)</f>
        <v>17</v>
      </c>
      <c r="L62" s="100" t="str">
        <f t="shared" si="4"/>
        <v>Fail</v>
      </c>
      <c r="M62" s="104">
        <f>Survey!F62</f>
        <v>0</v>
      </c>
      <c r="N62" s="105">
        <f>LEN(Survey!G62)</f>
        <v>0</v>
      </c>
      <c r="O62" s="100" t="str">
        <f t="shared" si="5"/>
        <v>Fail</v>
      </c>
      <c r="P62" s="106">
        <f>(Survey!$AE62)</f>
        <v>0</v>
      </c>
      <c r="Q62" s="100" t="str">
        <f>IF(OR(MIN(R62:S62)&lt;-1,S62&gt;R62,ISBLANK(Survey!AK62),ISBLANK(Survey!AL62)),"Fail",IF(MAX(R62:S62)&gt;1, "Warning","Pass"))</f>
        <v>Fail</v>
      </c>
      <c r="R62" s="107">
        <f>Survey!AK62</f>
        <v>0</v>
      </c>
      <c r="S62" s="108">
        <f>Survey!AL62</f>
        <v>0</v>
      </c>
      <c r="T62" s="91" t="str">
        <f t="shared" si="6"/>
        <v>Fail</v>
      </c>
      <c r="U62" s="92">
        <f>ABS(Survey!$AE62)</f>
        <v>0</v>
      </c>
      <c r="V62" s="92">
        <f>SUM(SUMIF(Survey!AN62:AS62,{"&gt;0","&lt;0"})*{1,-1})-SUM(SUMIF(Survey!AU62:AZ62,{"&gt;0","&lt;0"})*{1,-1})</f>
        <v>0</v>
      </c>
      <c r="W62" s="109" t="str">
        <f t="shared" si="7"/>
        <v>No holdings</v>
      </c>
      <c r="X62" s="91">
        <f t="shared" si="8"/>
        <v>0</v>
      </c>
      <c r="Y62" s="100" t="str">
        <f t="shared" si="9"/>
        <v>Fail</v>
      </c>
      <c r="Z62" s="110">
        <f>ABS(Survey!$AE62)</f>
        <v>0</v>
      </c>
      <c r="AA62" s="110">
        <f>SUM(SUMIF(Survey!BB62:BM62,{"&gt;0","&lt;0"})*{1,-1})-SUM(SUMIF(Survey!BO62:BZ62,{"&gt;0","&lt;0"})*{1,-1})</f>
        <v>0</v>
      </c>
      <c r="AB62" s="111" t="str">
        <f t="shared" si="10"/>
        <v>No holdings</v>
      </c>
      <c r="AC62" s="112">
        <f t="shared" si="11"/>
        <v>0</v>
      </c>
      <c r="AD62" s="91" t="str">
        <f t="shared" si="12"/>
        <v>Pass</v>
      </c>
      <c r="AE62" s="92">
        <f>ABS(Survey!BL62) + ABS(Survey!BY62)</f>
        <v>0</v>
      </c>
      <c r="AF62" s="92">
        <f>SUM(SUMIF(Survey!CC62:CH62,{"&gt;0","&lt;0"})*{1,-1})+SUM(SUMIF(Survey!CJ62:CO62,{"&gt;0","&lt;0"})*{1,-1})</f>
        <v>0</v>
      </c>
      <c r="AG62" s="91">
        <f t="shared" si="13"/>
        <v>0</v>
      </c>
      <c r="AH62" s="91">
        <f t="shared" si="14"/>
        <v>0</v>
      </c>
      <c r="AI62" s="100" t="str">
        <f t="shared" si="15"/>
        <v>Fail</v>
      </c>
      <c r="AJ62" s="110">
        <f>SUM(SUMIF(Survey!CZ62:DA62,{"&gt;0","&lt;0"})*{1,-1})</f>
        <v>0</v>
      </c>
      <c r="AK62" s="113">
        <f t="shared" si="16"/>
        <v>0</v>
      </c>
      <c r="AL62" s="112">
        <f t="shared" si="17"/>
        <v>100</v>
      </c>
      <c r="AM62" s="100" t="str">
        <f t="shared" si="18"/>
        <v>Fail</v>
      </c>
      <c r="AN62" s="110">
        <f>SUM(SUMIF(Survey!DC62:DL62,{"&gt;0","&lt;0"})*{1,-1})</f>
        <v>0</v>
      </c>
      <c r="AO62" s="113">
        <f t="shared" si="19"/>
        <v>0</v>
      </c>
      <c r="AP62" s="112">
        <f t="shared" si="20"/>
        <v>100</v>
      </c>
      <c r="AQ62" s="91" t="str">
        <f t="shared" si="21"/>
        <v>Fail</v>
      </c>
      <c r="AR62" s="92">
        <f>SUM(SUMIF(Survey!DO62:DU62,{"&gt;0","&lt;0"})*{1,-1})</f>
        <v>0</v>
      </c>
      <c r="AS62" s="91">
        <f t="shared" si="22"/>
        <v>0</v>
      </c>
      <c r="AT62" s="91">
        <f t="shared" si="23"/>
        <v>100</v>
      </c>
      <c r="AU62" s="100" t="str">
        <f t="shared" si="24"/>
        <v>Fail</v>
      </c>
      <c r="AV62" s="110">
        <f>SUM(SUMIF(Survey!DW62:EC62,{"&gt;0","&lt;0"})*{1,-1})</f>
        <v>0</v>
      </c>
      <c r="AW62" s="113">
        <f t="shared" si="25"/>
        <v>0</v>
      </c>
      <c r="AX62" s="112">
        <f t="shared" si="26"/>
        <v>100</v>
      </c>
    </row>
    <row r="63" spans="1:50" x14ac:dyDescent="0.35">
      <c r="A63" s="1">
        <v>60</v>
      </c>
      <c r="B63" s="91" t="str">
        <f t="shared" si="1"/>
        <v>Fail</v>
      </c>
      <c r="C63" s="91">
        <f>Survey!I63</f>
        <v>0</v>
      </c>
      <c r="D63" s="91" t="str">
        <f t="shared" si="27"/>
        <v>Fail</v>
      </c>
      <c r="E63" s="91" t="str">
        <f>IF(COUNTIF(J63:T63:Q63,"Fail"),"Fail","Pass")</f>
        <v>Fail</v>
      </c>
      <c r="G63" s="100" t="str">
        <f t="shared" si="2"/>
        <v>Pass</v>
      </c>
      <c r="H63" s="101">
        <f>COUNTBLANK(Survey!$A$3:$EI$3)</f>
        <v>5</v>
      </c>
      <c r="I63" s="102">
        <f>COUNTA(Survey!$A$3:$EI$3)</f>
        <v>134</v>
      </c>
      <c r="J63" s="100" t="str">
        <f t="shared" si="3"/>
        <v>Fail</v>
      </c>
      <c r="K63" s="103">
        <f>COUNTBLANK(Survey!B63)+COUNTBLANK(Survey!D63:F63)+COUNTBLANK(Survey!H63:J63)+COUNTBLANK(Survey!L63:O63)+COUNTBLANK(Survey!Q63)+COUNTBLANK(Survey!T63:V63)+COUNTBLANK(Survey!Y63:Z63)</f>
        <v>17</v>
      </c>
      <c r="L63" s="100" t="str">
        <f t="shared" si="4"/>
        <v>Fail</v>
      </c>
      <c r="M63" s="104">
        <f>Survey!F63</f>
        <v>0</v>
      </c>
      <c r="N63" s="105">
        <f>LEN(Survey!G63)</f>
        <v>0</v>
      </c>
      <c r="O63" s="100" t="str">
        <f t="shared" si="5"/>
        <v>Fail</v>
      </c>
      <c r="P63" s="106">
        <f>(Survey!$AE63)</f>
        <v>0</v>
      </c>
      <c r="Q63" s="100" t="str">
        <f>IF(OR(MIN(R63:S63)&lt;-1,S63&gt;R63,ISBLANK(Survey!AK63),ISBLANK(Survey!AL63)),"Fail",IF(MAX(R63:S63)&gt;1, "Warning","Pass"))</f>
        <v>Fail</v>
      </c>
      <c r="R63" s="107">
        <f>Survey!AK63</f>
        <v>0</v>
      </c>
      <c r="S63" s="108">
        <f>Survey!AL63</f>
        <v>0</v>
      </c>
      <c r="T63" s="91" t="str">
        <f t="shared" si="6"/>
        <v>Fail</v>
      </c>
      <c r="U63" s="92">
        <f>ABS(Survey!$AE63)</f>
        <v>0</v>
      </c>
      <c r="V63" s="92">
        <f>SUM(SUMIF(Survey!AN63:AS63,{"&gt;0","&lt;0"})*{1,-1})-SUM(SUMIF(Survey!AU63:AZ63,{"&gt;0","&lt;0"})*{1,-1})</f>
        <v>0</v>
      </c>
      <c r="W63" s="109" t="str">
        <f t="shared" si="7"/>
        <v>No holdings</v>
      </c>
      <c r="X63" s="91">
        <f t="shared" si="8"/>
        <v>0</v>
      </c>
      <c r="Y63" s="100" t="str">
        <f t="shared" si="9"/>
        <v>Fail</v>
      </c>
      <c r="Z63" s="110">
        <f>ABS(Survey!$AE63)</f>
        <v>0</v>
      </c>
      <c r="AA63" s="110">
        <f>SUM(SUMIF(Survey!BB63:BM63,{"&gt;0","&lt;0"})*{1,-1})-SUM(SUMIF(Survey!BO63:BZ63,{"&gt;0","&lt;0"})*{1,-1})</f>
        <v>0</v>
      </c>
      <c r="AB63" s="111" t="str">
        <f t="shared" si="10"/>
        <v>No holdings</v>
      </c>
      <c r="AC63" s="112">
        <f t="shared" si="11"/>
        <v>0</v>
      </c>
      <c r="AD63" s="91" t="str">
        <f t="shared" si="12"/>
        <v>Pass</v>
      </c>
      <c r="AE63" s="92">
        <f>ABS(Survey!BL63) + ABS(Survey!BY63)</f>
        <v>0</v>
      </c>
      <c r="AF63" s="92">
        <f>SUM(SUMIF(Survey!CC63:CH63,{"&gt;0","&lt;0"})*{1,-1})+SUM(SUMIF(Survey!CJ63:CO63,{"&gt;0","&lt;0"})*{1,-1})</f>
        <v>0</v>
      </c>
      <c r="AG63" s="91">
        <f t="shared" si="13"/>
        <v>0</v>
      </c>
      <c r="AH63" s="91">
        <f t="shared" si="14"/>
        <v>0</v>
      </c>
      <c r="AI63" s="100" t="str">
        <f t="shared" si="15"/>
        <v>Fail</v>
      </c>
      <c r="AJ63" s="110">
        <f>SUM(SUMIF(Survey!CZ63:DA63,{"&gt;0","&lt;0"})*{1,-1})</f>
        <v>0</v>
      </c>
      <c r="AK63" s="113">
        <f t="shared" si="16"/>
        <v>0</v>
      </c>
      <c r="AL63" s="112">
        <f t="shared" si="17"/>
        <v>100</v>
      </c>
      <c r="AM63" s="100" t="str">
        <f t="shared" si="18"/>
        <v>Fail</v>
      </c>
      <c r="AN63" s="110">
        <f>SUM(SUMIF(Survey!DC63:DL63,{"&gt;0","&lt;0"})*{1,-1})</f>
        <v>0</v>
      </c>
      <c r="AO63" s="113">
        <f t="shared" si="19"/>
        <v>0</v>
      </c>
      <c r="AP63" s="112">
        <f t="shared" si="20"/>
        <v>100</v>
      </c>
      <c r="AQ63" s="91" t="str">
        <f t="shared" si="21"/>
        <v>Fail</v>
      </c>
      <c r="AR63" s="92">
        <f>SUM(SUMIF(Survey!DO63:DU63,{"&gt;0","&lt;0"})*{1,-1})</f>
        <v>0</v>
      </c>
      <c r="AS63" s="91">
        <f t="shared" si="22"/>
        <v>0</v>
      </c>
      <c r="AT63" s="91">
        <f t="shared" si="23"/>
        <v>100</v>
      </c>
      <c r="AU63" s="100" t="str">
        <f t="shared" si="24"/>
        <v>Fail</v>
      </c>
      <c r="AV63" s="110">
        <f>SUM(SUMIF(Survey!DW63:EC63,{"&gt;0","&lt;0"})*{1,-1})</f>
        <v>0</v>
      </c>
      <c r="AW63" s="113">
        <f t="shared" si="25"/>
        <v>0</v>
      </c>
      <c r="AX63" s="112">
        <f t="shared" si="26"/>
        <v>100</v>
      </c>
    </row>
    <row r="64" spans="1:50" x14ac:dyDescent="0.35">
      <c r="A64" s="1">
        <v>61</v>
      </c>
      <c r="B64" s="91" t="str">
        <f t="shared" si="1"/>
        <v>Fail</v>
      </c>
      <c r="C64" s="91">
        <f>Survey!I64</f>
        <v>0</v>
      </c>
      <c r="D64" s="91" t="str">
        <f t="shared" si="27"/>
        <v>Fail</v>
      </c>
      <c r="E64" s="91" t="str">
        <f>IF(COUNTIF(J64:T64:Q64,"Fail"),"Fail","Pass")</f>
        <v>Fail</v>
      </c>
      <c r="G64" s="100" t="str">
        <f t="shared" si="2"/>
        <v>Pass</v>
      </c>
      <c r="H64" s="101">
        <f>COUNTBLANK(Survey!$A$3:$EI$3)</f>
        <v>5</v>
      </c>
      <c r="I64" s="102">
        <f>COUNTA(Survey!$A$3:$EI$3)</f>
        <v>134</v>
      </c>
      <c r="J64" s="100" t="str">
        <f t="shared" si="3"/>
        <v>Fail</v>
      </c>
      <c r="K64" s="103">
        <f>COUNTBLANK(Survey!B64)+COUNTBLANK(Survey!D64:F64)+COUNTBLANK(Survey!H64:J64)+COUNTBLANK(Survey!L64:O64)+COUNTBLANK(Survey!Q64)+COUNTBLANK(Survey!T64:V64)+COUNTBLANK(Survey!Y64:Z64)</f>
        <v>17</v>
      </c>
      <c r="L64" s="100" t="str">
        <f t="shared" si="4"/>
        <v>Fail</v>
      </c>
      <c r="M64" s="104">
        <f>Survey!F64</f>
        <v>0</v>
      </c>
      <c r="N64" s="105">
        <f>LEN(Survey!G64)</f>
        <v>0</v>
      </c>
      <c r="O64" s="100" t="str">
        <f t="shared" si="5"/>
        <v>Fail</v>
      </c>
      <c r="P64" s="106">
        <f>(Survey!$AE64)</f>
        <v>0</v>
      </c>
      <c r="Q64" s="100" t="str">
        <f>IF(OR(MIN(R64:S64)&lt;-1,S64&gt;R64,ISBLANK(Survey!AK64),ISBLANK(Survey!AL64)),"Fail",IF(MAX(R64:S64)&gt;1, "Warning","Pass"))</f>
        <v>Fail</v>
      </c>
      <c r="R64" s="107">
        <f>Survey!AK64</f>
        <v>0</v>
      </c>
      <c r="S64" s="108">
        <f>Survey!AL64</f>
        <v>0</v>
      </c>
      <c r="T64" s="91" t="str">
        <f t="shared" si="6"/>
        <v>Fail</v>
      </c>
      <c r="U64" s="92">
        <f>ABS(Survey!$AE64)</f>
        <v>0</v>
      </c>
      <c r="V64" s="92">
        <f>SUM(SUMIF(Survey!AN64:AS64,{"&gt;0","&lt;0"})*{1,-1})-SUM(SUMIF(Survey!AU64:AZ64,{"&gt;0","&lt;0"})*{1,-1})</f>
        <v>0</v>
      </c>
      <c r="W64" s="109" t="str">
        <f t="shared" si="7"/>
        <v>No holdings</v>
      </c>
      <c r="X64" s="91">
        <f t="shared" si="8"/>
        <v>0</v>
      </c>
      <c r="Y64" s="100" t="str">
        <f t="shared" si="9"/>
        <v>Fail</v>
      </c>
      <c r="Z64" s="110">
        <f>ABS(Survey!$AE64)</f>
        <v>0</v>
      </c>
      <c r="AA64" s="110">
        <f>SUM(SUMIF(Survey!BB64:BM64,{"&gt;0","&lt;0"})*{1,-1})-SUM(SUMIF(Survey!BO64:BZ64,{"&gt;0","&lt;0"})*{1,-1})</f>
        <v>0</v>
      </c>
      <c r="AB64" s="111" t="str">
        <f t="shared" si="10"/>
        <v>No holdings</v>
      </c>
      <c r="AC64" s="112">
        <f t="shared" si="11"/>
        <v>0</v>
      </c>
      <c r="AD64" s="91" t="str">
        <f t="shared" si="12"/>
        <v>Pass</v>
      </c>
      <c r="AE64" s="92">
        <f>ABS(Survey!BL64) + ABS(Survey!BY64)</f>
        <v>0</v>
      </c>
      <c r="AF64" s="92">
        <f>SUM(SUMIF(Survey!CC64:CH64,{"&gt;0","&lt;0"})*{1,-1})+SUM(SUMIF(Survey!CJ64:CO64,{"&gt;0","&lt;0"})*{1,-1})</f>
        <v>0</v>
      </c>
      <c r="AG64" s="91">
        <f t="shared" si="13"/>
        <v>0</v>
      </c>
      <c r="AH64" s="91">
        <f t="shared" si="14"/>
        <v>0</v>
      </c>
      <c r="AI64" s="100" t="str">
        <f t="shared" si="15"/>
        <v>Fail</v>
      </c>
      <c r="AJ64" s="110">
        <f>SUM(SUMIF(Survey!CZ64:DA64,{"&gt;0","&lt;0"})*{1,-1})</f>
        <v>0</v>
      </c>
      <c r="AK64" s="113">
        <f t="shared" si="16"/>
        <v>0</v>
      </c>
      <c r="AL64" s="112">
        <f t="shared" si="17"/>
        <v>100</v>
      </c>
      <c r="AM64" s="100" t="str">
        <f t="shared" si="18"/>
        <v>Fail</v>
      </c>
      <c r="AN64" s="110">
        <f>SUM(SUMIF(Survey!DC64:DL64,{"&gt;0","&lt;0"})*{1,-1})</f>
        <v>0</v>
      </c>
      <c r="AO64" s="113">
        <f t="shared" si="19"/>
        <v>0</v>
      </c>
      <c r="AP64" s="112">
        <f t="shared" si="20"/>
        <v>100</v>
      </c>
      <c r="AQ64" s="91" t="str">
        <f t="shared" si="21"/>
        <v>Fail</v>
      </c>
      <c r="AR64" s="92">
        <f>SUM(SUMIF(Survey!DO64:DU64,{"&gt;0","&lt;0"})*{1,-1})</f>
        <v>0</v>
      </c>
      <c r="AS64" s="91">
        <f t="shared" si="22"/>
        <v>0</v>
      </c>
      <c r="AT64" s="91">
        <f t="shared" si="23"/>
        <v>100</v>
      </c>
      <c r="AU64" s="100" t="str">
        <f t="shared" si="24"/>
        <v>Fail</v>
      </c>
      <c r="AV64" s="110">
        <f>SUM(SUMIF(Survey!DW64:EC64,{"&gt;0","&lt;0"})*{1,-1})</f>
        <v>0</v>
      </c>
      <c r="AW64" s="113">
        <f t="shared" si="25"/>
        <v>0</v>
      </c>
      <c r="AX64" s="112">
        <f t="shared" si="26"/>
        <v>100</v>
      </c>
    </row>
    <row r="65" spans="1:50" x14ac:dyDescent="0.35">
      <c r="A65" s="1">
        <v>62</v>
      </c>
      <c r="B65" s="91" t="str">
        <f t="shared" si="1"/>
        <v>Fail</v>
      </c>
      <c r="C65" s="91">
        <f>Survey!I65</f>
        <v>0</v>
      </c>
      <c r="D65" s="91" t="str">
        <f t="shared" si="27"/>
        <v>Fail</v>
      </c>
      <c r="E65" s="91" t="str">
        <f>IF(COUNTIF(J65:T65:Q65,"Fail"),"Fail","Pass")</f>
        <v>Fail</v>
      </c>
      <c r="G65" s="100" t="str">
        <f t="shared" si="2"/>
        <v>Pass</v>
      </c>
      <c r="H65" s="101">
        <f>COUNTBLANK(Survey!$A$3:$EI$3)</f>
        <v>5</v>
      </c>
      <c r="I65" s="102">
        <f>COUNTA(Survey!$A$3:$EI$3)</f>
        <v>134</v>
      </c>
      <c r="J65" s="100" t="str">
        <f t="shared" si="3"/>
        <v>Fail</v>
      </c>
      <c r="K65" s="103">
        <f>COUNTBLANK(Survey!B65)+COUNTBLANK(Survey!D65:F65)+COUNTBLANK(Survey!H65:J65)+COUNTBLANK(Survey!L65:O65)+COUNTBLANK(Survey!Q65)+COUNTBLANK(Survey!T65:V65)+COUNTBLANK(Survey!Y65:Z65)</f>
        <v>17</v>
      </c>
      <c r="L65" s="100" t="str">
        <f t="shared" si="4"/>
        <v>Fail</v>
      </c>
      <c r="M65" s="104">
        <f>Survey!F65</f>
        <v>0</v>
      </c>
      <c r="N65" s="105">
        <f>LEN(Survey!G65)</f>
        <v>0</v>
      </c>
      <c r="O65" s="100" t="str">
        <f t="shared" si="5"/>
        <v>Fail</v>
      </c>
      <c r="P65" s="106">
        <f>(Survey!$AE65)</f>
        <v>0</v>
      </c>
      <c r="Q65" s="100" t="str">
        <f>IF(OR(MIN(R65:S65)&lt;-1,S65&gt;R65,ISBLANK(Survey!AK65),ISBLANK(Survey!AL65)),"Fail",IF(MAX(R65:S65)&gt;1, "Warning","Pass"))</f>
        <v>Fail</v>
      </c>
      <c r="R65" s="107">
        <f>Survey!AK65</f>
        <v>0</v>
      </c>
      <c r="S65" s="108">
        <f>Survey!AL65</f>
        <v>0</v>
      </c>
      <c r="T65" s="91" t="str">
        <f t="shared" si="6"/>
        <v>Fail</v>
      </c>
      <c r="U65" s="92">
        <f>ABS(Survey!$AE65)</f>
        <v>0</v>
      </c>
      <c r="V65" s="92">
        <f>SUM(SUMIF(Survey!AN65:AS65,{"&gt;0","&lt;0"})*{1,-1})-SUM(SUMIF(Survey!AU65:AZ65,{"&gt;0","&lt;0"})*{1,-1})</f>
        <v>0</v>
      </c>
      <c r="W65" s="109" t="str">
        <f t="shared" si="7"/>
        <v>No holdings</v>
      </c>
      <c r="X65" s="91">
        <f t="shared" si="8"/>
        <v>0</v>
      </c>
      <c r="Y65" s="100" t="str">
        <f t="shared" si="9"/>
        <v>Fail</v>
      </c>
      <c r="Z65" s="110">
        <f>ABS(Survey!$AE65)</f>
        <v>0</v>
      </c>
      <c r="AA65" s="110">
        <f>SUM(SUMIF(Survey!BB65:BM65,{"&gt;0","&lt;0"})*{1,-1})-SUM(SUMIF(Survey!BO65:BZ65,{"&gt;0","&lt;0"})*{1,-1})</f>
        <v>0</v>
      </c>
      <c r="AB65" s="111" t="str">
        <f t="shared" si="10"/>
        <v>No holdings</v>
      </c>
      <c r="AC65" s="112">
        <f t="shared" si="11"/>
        <v>0</v>
      </c>
      <c r="AD65" s="91" t="str">
        <f t="shared" si="12"/>
        <v>Pass</v>
      </c>
      <c r="AE65" s="92">
        <f>ABS(Survey!BL65) + ABS(Survey!BY65)</f>
        <v>0</v>
      </c>
      <c r="AF65" s="92">
        <f>SUM(SUMIF(Survey!CC65:CH65,{"&gt;0","&lt;0"})*{1,-1})+SUM(SUMIF(Survey!CJ65:CO65,{"&gt;0","&lt;0"})*{1,-1})</f>
        <v>0</v>
      </c>
      <c r="AG65" s="91">
        <f t="shared" si="13"/>
        <v>0</v>
      </c>
      <c r="AH65" s="91">
        <f t="shared" si="14"/>
        <v>0</v>
      </c>
      <c r="AI65" s="100" t="str">
        <f t="shared" si="15"/>
        <v>Fail</v>
      </c>
      <c r="AJ65" s="110">
        <f>SUM(SUMIF(Survey!CZ65:DA65,{"&gt;0","&lt;0"})*{1,-1})</f>
        <v>0</v>
      </c>
      <c r="AK65" s="113">
        <f t="shared" si="16"/>
        <v>0</v>
      </c>
      <c r="AL65" s="112">
        <f t="shared" si="17"/>
        <v>100</v>
      </c>
      <c r="AM65" s="100" t="str">
        <f t="shared" si="18"/>
        <v>Fail</v>
      </c>
      <c r="AN65" s="110">
        <f>SUM(SUMIF(Survey!DC65:DL65,{"&gt;0","&lt;0"})*{1,-1})</f>
        <v>0</v>
      </c>
      <c r="AO65" s="113">
        <f t="shared" si="19"/>
        <v>0</v>
      </c>
      <c r="AP65" s="112">
        <f t="shared" si="20"/>
        <v>100</v>
      </c>
      <c r="AQ65" s="91" t="str">
        <f t="shared" si="21"/>
        <v>Fail</v>
      </c>
      <c r="AR65" s="92">
        <f>SUM(SUMIF(Survey!DO65:DU65,{"&gt;0","&lt;0"})*{1,-1})</f>
        <v>0</v>
      </c>
      <c r="AS65" s="91">
        <f t="shared" si="22"/>
        <v>0</v>
      </c>
      <c r="AT65" s="91">
        <f t="shared" si="23"/>
        <v>100</v>
      </c>
      <c r="AU65" s="100" t="str">
        <f t="shared" si="24"/>
        <v>Fail</v>
      </c>
      <c r="AV65" s="110">
        <f>SUM(SUMIF(Survey!DW65:EC65,{"&gt;0","&lt;0"})*{1,-1})</f>
        <v>0</v>
      </c>
      <c r="AW65" s="113">
        <f t="shared" si="25"/>
        <v>0</v>
      </c>
      <c r="AX65" s="112">
        <f t="shared" si="26"/>
        <v>100</v>
      </c>
    </row>
    <row r="66" spans="1:50" x14ac:dyDescent="0.35">
      <c r="A66" s="1">
        <v>63</v>
      </c>
      <c r="B66" s="91" t="str">
        <f t="shared" si="1"/>
        <v>Fail</v>
      </c>
      <c r="C66" s="91">
        <f>Survey!I66</f>
        <v>0</v>
      </c>
      <c r="D66" s="91" t="str">
        <f t="shared" si="27"/>
        <v>Fail</v>
      </c>
      <c r="E66" s="91" t="str">
        <f>IF(COUNTIF(J66:T66:Q66,"Fail"),"Fail","Pass")</f>
        <v>Fail</v>
      </c>
      <c r="G66" s="100" t="str">
        <f t="shared" si="2"/>
        <v>Pass</v>
      </c>
      <c r="H66" s="101">
        <f>COUNTBLANK(Survey!$A$3:$EI$3)</f>
        <v>5</v>
      </c>
      <c r="I66" s="102">
        <f>COUNTA(Survey!$A$3:$EI$3)</f>
        <v>134</v>
      </c>
      <c r="J66" s="100" t="str">
        <f t="shared" si="3"/>
        <v>Fail</v>
      </c>
      <c r="K66" s="103">
        <f>COUNTBLANK(Survey!B66)+COUNTBLANK(Survey!D66:F66)+COUNTBLANK(Survey!H66:J66)+COUNTBLANK(Survey!L66:O66)+COUNTBLANK(Survey!Q66)+COUNTBLANK(Survey!T66:V66)+COUNTBLANK(Survey!Y66:Z66)</f>
        <v>17</v>
      </c>
      <c r="L66" s="100" t="str">
        <f t="shared" si="4"/>
        <v>Fail</v>
      </c>
      <c r="M66" s="104">
        <f>Survey!F66</f>
        <v>0</v>
      </c>
      <c r="N66" s="105">
        <f>LEN(Survey!G66)</f>
        <v>0</v>
      </c>
      <c r="O66" s="100" t="str">
        <f t="shared" si="5"/>
        <v>Fail</v>
      </c>
      <c r="P66" s="106">
        <f>(Survey!$AE66)</f>
        <v>0</v>
      </c>
      <c r="Q66" s="100" t="str">
        <f>IF(OR(MIN(R66:S66)&lt;-1,S66&gt;R66,ISBLANK(Survey!AK66),ISBLANK(Survey!AL66)),"Fail",IF(MAX(R66:S66)&gt;1, "Warning","Pass"))</f>
        <v>Fail</v>
      </c>
      <c r="R66" s="107">
        <f>Survey!AK66</f>
        <v>0</v>
      </c>
      <c r="S66" s="108">
        <f>Survey!AL66</f>
        <v>0</v>
      </c>
      <c r="T66" s="91" t="str">
        <f t="shared" si="6"/>
        <v>Fail</v>
      </c>
      <c r="U66" s="92">
        <f>ABS(Survey!$AE66)</f>
        <v>0</v>
      </c>
      <c r="V66" s="92">
        <f>SUM(SUMIF(Survey!AN66:AS66,{"&gt;0","&lt;0"})*{1,-1})-SUM(SUMIF(Survey!AU66:AZ66,{"&gt;0","&lt;0"})*{1,-1})</f>
        <v>0</v>
      </c>
      <c r="W66" s="109" t="str">
        <f t="shared" si="7"/>
        <v>No holdings</v>
      </c>
      <c r="X66" s="91">
        <f t="shared" si="8"/>
        <v>0</v>
      </c>
      <c r="Y66" s="100" t="str">
        <f t="shared" si="9"/>
        <v>Fail</v>
      </c>
      <c r="Z66" s="110">
        <f>ABS(Survey!$AE66)</f>
        <v>0</v>
      </c>
      <c r="AA66" s="110">
        <f>SUM(SUMIF(Survey!BB66:BM66,{"&gt;0","&lt;0"})*{1,-1})-SUM(SUMIF(Survey!BO66:BZ66,{"&gt;0","&lt;0"})*{1,-1})</f>
        <v>0</v>
      </c>
      <c r="AB66" s="111" t="str">
        <f t="shared" si="10"/>
        <v>No holdings</v>
      </c>
      <c r="AC66" s="112">
        <f t="shared" si="11"/>
        <v>0</v>
      </c>
      <c r="AD66" s="91" t="str">
        <f t="shared" si="12"/>
        <v>Pass</v>
      </c>
      <c r="AE66" s="92">
        <f>ABS(Survey!BL66) + ABS(Survey!BY66)</f>
        <v>0</v>
      </c>
      <c r="AF66" s="92">
        <f>SUM(SUMIF(Survey!CC66:CH66,{"&gt;0","&lt;0"})*{1,-1})+SUM(SUMIF(Survey!CJ66:CO66,{"&gt;0","&lt;0"})*{1,-1})</f>
        <v>0</v>
      </c>
      <c r="AG66" s="91">
        <f t="shared" si="13"/>
        <v>0</v>
      </c>
      <c r="AH66" s="91">
        <f t="shared" si="14"/>
        <v>0</v>
      </c>
      <c r="AI66" s="100" t="str">
        <f t="shared" si="15"/>
        <v>Fail</v>
      </c>
      <c r="AJ66" s="110">
        <f>SUM(SUMIF(Survey!CZ66:DA66,{"&gt;0","&lt;0"})*{1,-1})</f>
        <v>0</v>
      </c>
      <c r="AK66" s="113">
        <f t="shared" si="16"/>
        <v>0</v>
      </c>
      <c r="AL66" s="112">
        <f t="shared" si="17"/>
        <v>100</v>
      </c>
      <c r="AM66" s="100" t="str">
        <f t="shared" si="18"/>
        <v>Fail</v>
      </c>
      <c r="AN66" s="110">
        <f>SUM(SUMIF(Survey!DC66:DL66,{"&gt;0","&lt;0"})*{1,-1})</f>
        <v>0</v>
      </c>
      <c r="AO66" s="113">
        <f t="shared" si="19"/>
        <v>0</v>
      </c>
      <c r="AP66" s="112">
        <f t="shared" si="20"/>
        <v>100</v>
      </c>
      <c r="AQ66" s="91" t="str">
        <f t="shared" si="21"/>
        <v>Fail</v>
      </c>
      <c r="AR66" s="92">
        <f>SUM(SUMIF(Survey!DO66:DU66,{"&gt;0","&lt;0"})*{1,-1})</f>
        <v>0</v>
      </c>
      <c r="AS66" s="91">
        <f t="shared" si="22"/>
        <v>0</v>
      </c>
      <c r="AT66" s="91">
        <f t="shared" si="23"/>
        <v>100</v>
      </c>
      <c r="AU66" s="100" t="str">
        <f t="shared" si="24"/>
        <v>Fail</v>
      </c>
      <c r="AV66" s="110">
        <f>SUM(SUMIF(Survey!DW66:EC66,{"&gt;0","&lt;0"})*{1,-1})</f>
        <v>0</v>
      </c>
      <c r="AW66" s="113">
        <f t="shared" si="25"/>
        <v>0</v>
      </c>
      <c r="AX66" s="112">
        <f t="shared" si="26"/>
        <v>100</v>
      </c>
    </row>
    <row r="67" spans="1:50" x14ac:dyDescent="0.35">
      <c r="A67" s="1">
        <v>64</v>
      </c>
      <c r="B67" s="91" t="str">
        <f t="shared" si="1"/>
        <v>Fail</v>
      </c>
      <c r="C67" s="91">
        <f>Survey!I67</f>
        <v>0</v>
      </c>
      <c r="D67" s="91" t="str">
        <f t="shared" si="27"/>
        <v>Fail</v>
      </c>
      <c r="E67" s="91" t="str">
        <f>IF(COUNTIF(J67:T67:Q67,"Fail"),"Fail","Pass")</f>
        <v>Fail</v>
      </c>
      <c r="G67" s="100" t="str">
        <f t="shared" si="2"/>
        <v>Pass</v>
      </c>
      <c r="H67" s="101">
        <f>COUNTBLANK(Survey!$A$3:$EI$3)</f>
        <v>5</v>
      </c>
      <c r="I67" s="102">
        <f>COUNTA(Survey!$A$3:$EI$3)</f>
        <v>134</v>
      </c>
      <c r="J67" s="100" t="str">
        <f t="shared" si="3"/>
        <v>Fail</v>
      </c>
      <c r="K67" s="103">
        <f>COUNTBLANK(Survey!B67)+COUNTBLANK(Survey!D67:F67)+COUNTBLANK(Survey!H67:J67)+COUNTBLANK(Survey!L67:O67)+COUNTBLANK(Survey!Q67)+COUNTBLANK(Survey!T67:V67)+COUNTBLANK(Survey!Y67:Z67)</f>
        <v>17</v>
      </c>
      <c r="L67" s="100" t="str">
        <f t="shared" si="4"/>
        <v>Fail</v>
      </c>
      <c r="M67" s="104">
        <f>Survey!F67</f>
        <v>0</v>
      </c>
      <c r="N67" s="105">
        <f>LEN(Survey!G67)</f>
        <v>0</v>
      </c>
      <c r="O67" s="100" t="str">
        <f t="shared" si="5"/>
        <v>Fail</v>
      </c>
      <c r="P67" s="106">
        <f>(Survey!$AE67)</f>
        <v>0</v>
      </c>
      <c r="Q67" s="100" t="str">
        <f>IF(OR(MIN(R67:S67)&lt;-1,S67&gt;R67,ISBLANK(Survey!AK67),ISBLANK(Survey!AL67)),"Fail",IF(MAX(R67:S67)&gt;1, "Warning","Pass"))</f>
        <v>Fail</v>
      </c>
      <c r="R67" s="107">
        <f>Survey!AK67</f>
        <v>0</v>
      </c>
      <c r="S67" s="108">
        <f>Survey!AL67</f>
        <v>0</v>
      </c>
      <c r="T67" s="91" t="str">
        <f t="shared" si="6"/>
        <v>Fail</v>
      </c>
      <c r="U67" s="92">
        <f>ABS(Survey!$AE67)</f>
        <v>0</v>
      </c>
      <c r="V67" s="92">
        <f>SUM(SUMIF(Survey!AN67:AS67,{"&gt;0","&lt;0"})*{1,-1})-SUM(SUMIF(Survey!AU67:AZ67,{"&gt;0","&lt;0"})*{1,-1})</f>
        <v>0</v>
      </c>
      <c r="W67" s="109" t="str">
        <f t="shared" si="7"/>
        <v>No holdings</v>
      </c>
      <c r="X67" s="91">
        <f t="shared" si="8"/>
        <v>0</v>
      </c>
      <c r="Y67" s="100" t="str">
        <f t="shared" si="9"/>
        <v>Fail</v>
      </c>
      <c r="Z67" s="110">
        <f>ABS(Survey!$AE67)</f>
        <v>0</v>
      </c>
      <c r="AA67" s="110">
        <f>SUM(SUMIF(Survey!BB67:BM67,{"&gt;0","&lt;0"})*{1,-1})-SUM(SUMIF(Survey!BO67:BZ67,{"&gt;0","&lt;0"})*{1,-1})</f>
        <v>0</v>
      </c>
      <c r="AB67" s="111" t="str">
        <f t="shared" si="10"/>
        <v>No holdings</v>
      </c>
      <c r="AC67" s="112">
        <f t="shared" si="11"/>
        <v>0</v>
      </c>
      <c r="AD67" s="91" t="str">
        <f t="shared" si="12"/>
        <v>Pass</v>
      </c>
      <c r="AE67" s="92">
        <f>ABS(Survey!BL67) + ABS(Survey!BY67)</f>
        <v>0</v>
      </c>
      <c r="AF67" s="92">
        <f>SUM(SUMIF(Survey!CC67:CH67,{"&gt;0","&lt;0"})*{1,-1})+SUM(SUMIF(Survey!CJ67:CO67,{"&gt;0","&lt;0"})*{1,-1})</f>
        <v>0</v>
      </c>
      <c r="AG67" s="91">
        <f t="shared" si="13"/>
        <v>0</v>
      </c>
      <c r="AH67" s="91">
        <f t="shared" si="14"/>
        <v>0</v>
      </c>
      <c r="AI67" s="100" t="str">
        <f t="shared" si="15"/>
        <v>Fail</v>
      </c>
      <c r="AJ67" s="110">
        <f>SUM(SUMIF(Survey!CZ67:DA67,{"&gt;0","&lt;0"})*{1,-1})</f>
        <v>0</v>
      </c>
      <c r="AK67" s="113">
        <f t="shared" si="16"/>
        <v>0</v>
      </c>
      <c r="AL67" s="112">
        <f t="shared" si="17"/>
        <v>100</v>
      </c>
      <c r="AM67" s="100" t="str">
        <f t="shared" si="18"/>
        <v>Fail</v>
      </c>
      <c r="AN67" s="110">
        <f>SUM(SUMIF(Survey!DC67:DL67,{"&gt;0","&lt;0"})*{1,-1})</f>
        <v>0</v>
      </c>
      <c r="AO67" s="113">
        <f t="shared" si="19"/>
        <v>0</v>
      </c>
      <c r="AP67" s="112">
        <f t="shared" si="20"/>
        <v>100</v>
      </c>
      <c r="AQ67" s="91" t="str">
        <f t="shared" si="21"/>
        <v>Fail</v>
      </c>
      <c r="AR67" s="92">
        <f>SUM(SUMIF(Survey!DO67:DU67,{"&gt;0","&lt;0"})*{1,-1})</f>
        <v>0</v>
      </c>
      <c r="AS67" s="91">
        <f t="shared" si="22"/>
        <v>0</v>
      </c>
      <c r="AT67" s="91">
        <f t="shared" si="23"/>
        <v>100</v>
      </c>
      <c r="AU67" s="100" t="str">
        <f t="shared" si="24"/>
        <v>Fail</v>
      </c>
      <c r="AV67" s="110">
        <f>SUM(SUMIF(Survey!DW67:EC67,{"&gt;0","&lt;0"})*{1,-1})</f>
        <v>0</v>
      </c>
      <c r="AW67" s="113">
        <f t="shared" si="25"/>
        <v>0</v>
      </c>
      <c r="AX67" s="112">
        <f t="shared" si="26"/>
        <v>100</v>
      </c>
    </row>
    <row r="68" spans="1:50" x14ac:dyDescent="0.35">
      <c r="A68" s="1">
        <v>65</v>
      </c>
      <c r="B68" s="91" t="str">
        <f t="shared" si="1"/>
        <v>Fail</v>
      </c>
      <c r="C68" s="91">
        <f>Survey!I68</f>
        <v>0</v>
      </c>
      <c r="D68" s="91" t="str">
        <f t="shared" ref="D68:D101" si="28">IF(COUNTIF(J68:AX68,"Fail"),"Fail","Pass")</f>
        <v>Fail</v>
      </c>
      <c r="E68" s="91" t="str">
        <f>IF(COUNTIF(J68:T68:Q68,"Fail"),"Fail","Pass")</f>
        <v>Fail</v>
      </c>
      <c r="G68" s="100" t="str">
        <f t="shared" si="2"/>
        <v>Pass</v>
      </c>
      <c r="H68" s="101">
        <f>COUNTBLANK(Survey!$A$3:$EI$3)</f>
        <v>5</v>
      </c>
      <c r="I68" s="102">
        <f>COUNTA(Survey!$A$3:$EI$3)</f>
        <v>134</v>
      </c>
      <c r="J68" s="100" t="str">
        <f t="shared" si="3"/>
        <v>Fail</v>
      </c>
      <c r="K68" s="103">
        <f>COUNTBLANK(Survey!B68)+COUNTBLANK(Survey!D68:F68)+COUNTBLANK(Survey!H68:J68)+COUNTBLANK(Survey!L68:O68)+COUNTBLANK(Survey!Q68)+COUNTBLANK(Survey!T68:V68)+COUNTBLANK(Survey!Y68:Z68)</f>
        <v>17</v>
      </c>
      <c r="L68" s="100" t="str">
        <f t="shared" si="4"/>
        <v>Fail</v>
      </c>
      <c r="M68" s="104">
        <f>Survey!F68</f>
        <v>0</v>
      </c>
      <c r="N68" s="105">
        <f>LEN(Survey!G68)</f>
        <v>0</v>
      </c>
      <c r="O68" s="100" t="str">
        <f t="shared" si="5"/>
        <v>Fail</v>
      </c>
      <c r="P68" s="106">
        <f>(Survey!$AE68)</f>
        <v>0</v>
      </c>
      <c r="Q68" s="100" t="str">
        <f>IF(OR(MIN(R68:S68)&lt;-1,S68&gt;R68,ISBLANK(Survey!AK68),ISBLANK(Survey!AL68)),"Fail",IF(MAX(R68:S68)&gt;1, "Warning","Pass"))</f>
        <v>Fail</v>
      </c>
      <c r="R68" s="107">
        <f>Survey!AK68</f>
        <v>0</v>
      </c>
      <c r="S68" s="108">
        <f>Survey!AL68</f>
        <v>0</v>
      </c>
      <c r="T68" s="91" t="str">
        <f t="shared" si="6"/>
        <v>Fail</v>
      </c>
      <c r="U68" s="92">
        <f>ABS(Survey!$AE68)</f>
        <v>0</v>
      </c>
      <c r="V68" s="92">
        <f>SUM(SUMIF(Survey!AN68:AS68,{"&gt;0","&lt;0"})*{1,-1})-SUM(SUMIF(Survey!AU68:AZ68,{"&gt;0","&lt;0"})*{1,-1})</f>
        <v>0</v>
      </c>
      <c r="W68" s="109" t="str">
        <f t="shared" si="7"/>
        <v>No holdings</v>
      </c>
      <c r="X68" s="91">
        <f t="shared" si="8"/>
        <v>0</v>
      </c>
      <c r="Y68" s="100" t="str">
        <f t="shared" si="9"/>
        <v>Fail</v>
      </c>
      <c r="Z68" s="110">
        <f>ABS(Survey!$AE68)</f>
        <v>0</v>
      </c>
      <c r="AA68" s="110">
        <f>SUM(SUMIF(Survey!BB68:BM68,{"&gt;0","&lt;0"})*{1,-1})-SUM(SUMIF(Survey!BO68:BZ68,{"&gt;0","&lt;0"})*{1,-1})</f>
        <v>0</v>
      </c>
      <c r="AB68" s="111" t="str">
        <f t="shared" si="10"/>
        <v>No holdings</v>
      </c>
      <c r="AC68" s="112">
        <f t="shared" si="11"/>
        <v>0</v>
      </c>
      <c r="AD68" s="91" t="str">
        <f t="shared" si="12"/>
        <v>Pass</v>
      </c>
      <c r="AE68" s="92">
        <f>ABS(Survey!BL68) + ABS(Survey!BY68)</f>
        <v>0</v>
      </c>
      <c r="AF68" s="92">
        <f>SUM(SUMIF(Survey!CC68:CH68,{"&gt;0","&lt;0"})*{1,-1})+SUM(SUMIF(Survey!CJ68:CO68,{"&gt;0","&lt;0"})*{1,-1})</f>
        <v>0</v>
      </c>
      <c r="AG68" s="91">
        <f t="shared" si="13"/>
        <v>0</v>
      </c>
      <c r="AH68" s="91">
        <f t="shared" si="14"/>
        <v>0</v>
      </c>
      <c r="AI68" s="100" t="str">
        <f t="shared" si="15"/>
        <v>Fail</v>
      </c>
      <c r="AJ68" s="110">
        <f>SUM(SUMIF(Survey!CZ68:DA68,{"&gt;0","&lt;0"})*{1,-1})</f>
        <v>0</v>
      </c>
      <c r="AK68" s="113">
        <f t="shared" si="16"/>
        <v>0</v>
      </c>
      <c r="AL68" s="112">
        <f t="shared" si="17"/>
        <v>100</v>
      </c>
      <c r="AM68" s="100" t="str">
        <f t="shared" si="18"/>
        <v>Fail</v>
      </c>
      <c r="AN68" s="110">
        <f>SUM(SUMIF(Survey!DC68:DL68,{"&gt;0","&lt;0"})*{1,-1})</f>
        <v>0</v>
      </c>
      <c r="AO68" s="113">
        <f t="shared" si="19"/>
        <v>0</v>
      </c>
      <c r="AP68" s="112">
        <f t="shared" si="20"/>
        <v>100</v>
      </c>
      <c r="AQ68" s="91" t="str">
        <f t="shared" si="21"/>
        <v>Fail</v>
      </c>
      <c r="AR68" s="92">
        <f>SUM(SUMIF(Survey!DO68:DU68,{"&gt;0","&lt;0"})*{1,-1})</f>
        <v>0</v>
      </c>
      <c r="AS68" s="91">
        <f t="shared" si="22"/>
        <v>0</v>
      </c>
      <c r="AT68" s="91">
        <f t="shared" si="23"/>
        <v>100</v>
      </c>
      <c r="AU68" s="100" t="str">
        <f t="shared" si="24"/>
        <v>Fail</v>
      </c>
      <c r="AV68" s="110">
        <f>SUM(SUMIF(Survey!DW68:EC68,{"&gt;0","&lt;0"})*{1,-1})</f>
        <v>0</v>
      </c>
      <c r="AW68" s="113">
        <f t="shared" si="25"/>
        <v>0</v>
      </c>
      <c r="AX68" s="112">
        <f t="shared" si="26"/>
        <v>100</v>
      </c>
    </row>
    <row r="69" spans="1:50" x14ac:dyDescent="0.35">
      <c r="A69" s="1">
        <v>66</v>
      </c>
      <c r="B69" s="91" t="str">
        <f t="shared" ref="B69:B101" si="29">IF(OR(AND(C69="Stand-alone",D69="Fail"),E69="Fail"),"Fail", "Pass")</f>
        <v>Fail</v>
      </c>
      <c r="C69" s="91">
        <f>Survey!I69</f>
        <v>0</v>
      </c>
      <c r="D69" s="91" t="str">
        <f t="shared" si="28"/>
        <v>Fail</v>
      </c>
      <c r="E69" s="91" t="str">
        <f>IF(COUNTIF(J69:T69:Q69,"Fail"),"Fail","Pass")</f>
        <v>Fail</v>
      </c>
      <c r="G69" s="100" t="str">
        <f t="shared" ref="G69:G101" si="30">IF(AND(H69=5,I69=134),"Pass","Fail")</f>
        <v>Pass</v>
      </c>
      <c r="H69" s="101">
        <f>COUNTBLANK(Survey!$A$3:$EI$3)</f>
        <v>5</v>
      </c>
      <c r="I69" s="102">
        <f>COUNTA(Survey!$A$3:$EI$3)</f>
        <v>134</v>
      </c>
      <c r="J69" s="100" t="str">
        <f t="shared" ref="J69:J101" si="31">IF(K69=0,"Pass","Fail")</f>
        <v>Fail</v>
      </c>
      <c r="K69" s="103">
        <f>COUNTBLANK(Survey!B69)+COUNTBLANK(Survey!D69:F69)+COUNTBLANK(Survey!H69:J69)+COUNTBLANK(Survey!L69:O69)+COUNTBLANK(Survey!Q69)+COUNTBLANK(Survey!T69:V69)+COUNTBLANK(Survey!Y69:Z69)</f>
        <v>17</v>
      </c>
      <c r="L69" s="100" t="str">
        <f t="shared" ref="L69:L101" si="32">IF(OR(AND(M69="Yes", N69=20),AND(M69="No", N69=0)),"Pass","Fail")</f>
        <v>Fail</v>
      </c>
      <c r="M69" s="104">
        <f>Survey!F69</f>
        <v>0</v>
      </c>
      <c r="N69" s="105">
        <f>LEN(Survey!G69)</f>
        <v>0</v>
      </c>
      <c r="O69" s="100" t="str">
        <f t="shared" ref="O69:O101" si="33">IF(P69&gt;=1000000, "Pass", "Fail")</f>
        <v>Fail</v>
      </c>
      <c r="P69" s="106">
        <f>(Survey!$AE69)</f>
        <v>0</v>
      </c>
      <c r="Q69" s="100" t="str">
        <f>IF(OR(MIN(R69:S69)&lt;-1,S69&gt;R69,ISBLANK(Survey!AK69),ISBLANK(Survey!AL69)),"Fail",IF(MAX(R69:S69)&gt;1, "Warning","Pass"))</f>
        <v>Fail</v>
      </c>
      <c r="R69" s="107">
        <f>Survey!AK69</f>
        <v>0</v>
      </c>
      <c r="S69" s="108">
        <f>Survey!AL69</f>
        <v>0</v>
      </c>
      <c r="T69" s="91" t="str">
        <f t="shared" ref="T69:T101" si="34">IF(AND(W69&gt;=0.99,W69&lt;=1.01),"Pass","Fail")</f>
        <v>Fail</v>
      </c>
      <c r="U69" s="92">
        <f>ABS(Survey!$AE69)</f>
        <v>0</v>
      </c>
      <c r="V69" s="92">
        <f>SUM(SUMIF(Survey!AN69:AS69,{"&gt;0","&lt;0"})*{1,-1})-SUM(SUMIF(Survey!AU69:AZ69,{"&gt;0","&lt;0"})*{1,-1})</f>
        <v>0</v>
      </c>
      <c r="W69" s="109" t="str">
        <f t="shared" ref="W69:W101" si="35">IF(V69=0,"No holdings",U69/V69)</f>
        <v>No holdings</v>
      </c>
      <c r="X69" s="91">
        <f t="shared" ref="X69:X101" si="36">U69-V69</f>
        <v>0</v>
      </c>
      <c r="Y69" s="100" t="str">
        <f t="shared" ref="Y69:Y101" si="37">IF(AND(AB69&gt;=0.99,AB69&lt;=1.01),"Pass","Fail")</f>
        <v>Fail</v>
      </c>
      <c r="Z69" s="110">
        <f>ABS(Survey!$AE69)</f>
        <v>0</v>
      </c>
      <c r="AA69" s="110">
        <f>SUM(SUMIF(Survey!BB69:BM69,{"&gt;0","&lt;0"})*{1,-1})-SUM(SUMIF(Survey!BO69:BZ69,{"&gt;0","&lt;0"})*{1,-1})</f>
        <v>0</v>
      </c>
      <c r="AB69" s="111" t="str">
        <f t="shared" ref="AB69:AB101" si="38">IF(AA69=0,"No holdings",Z69/AA69)</f>
        <v>No holdings</v>
      </c>
      <c r="AC69" s="112">
        <f t="shared" ref="AC69:AC101" si="39">Z69-AA69</f>
        <v>0</v>
      </c>
      <c r="AD69" s="91" t="str">
        <f t="shared" ref="AD69:AD101" si="40">IF(AG69&lt;=1,"Pass","Fail")</f>
        <v>Pass</v>
      </c>
      <c r="AE69" s="92">
        <f>ABS(Survey!BL69) + ABS(Survey!BY69)</f>
        <v>0</v>
      </c>
      <c r="AF69" s="92">
        <f>SUM(SUMIF(Survey!CC69:CH69,{"&gt;0","&lt;0"})*{1,-1})+SUM(SUMIF(Survey!CJ69:CO69,{"&gt;0","&lt;0"})*{1,-1})</f>
        <v>0</v>
      </c>
      <c r="AG69" s="91">
        <f t="shared" ref="AG69:AG101" si="41">IFERROR(IF(AND(AF69=0,AE69&gt;0),"No Gross Notional",AE69/AF69),0)</f>
        <v>0</v>
      </c>
      <c r="AH69" s="91">
        <f t="shared" ref="AH69:AH101" si="42">IF(AE69-AF69 &lt; 0, 0, AE69-AF69)</f>
        <v>0</v>
      </c>
      <c r="AI69" s="100" t="str">
        <f t="shared" ref="AI69:AI101" si="43">IF(OR(AND(AJ69&gt;=0.99,AJ69&lt;=1.01),AND(AJ69&gt;=99,AJ69&lt;=101)),"Pass","Fail")</f>
        <v>Fail</v>
      </c>
      <c r="AJ69" s="110">
        <f>SUM(SUMIF(Survey!CZ69:DA69,{"&gt;0","&lt;0"})*{1,-1})</f>
        <v>0</v>
      </c>
      <c r="AK69" s="113">
        <f t="shared" ref="AK69:AK101" si="44">IF(AJ69=0,0,100/AJ69)</f>
        <v>0</v>
      </c>
      <c r="AL69" s="112">
        <f t="shared" ref="AL69:AL101" si="45">100-AJ69</f>
        <v>100</v>
      </c>
      <c r="AM69" s="100" t="str">
        <f t="shared" ref="AM69:AM101" si="46">IF(OR(AND(AN69&gt;=0.99,AN69&lt;=1.01),AND(AN69&gt;=99,AN69&lt;=101)),"Pass","Fail")</f>
        <v>Fail</v>
      </c>
      <c r="AN69" s="110">
        <f>SUM(SUMIF(Survey!DC69:DL69,{"&gt;0","&lt;0"})*{1,-1})</f>
        <v>0</v>
      </c>
      <c r="AO69" s="113">
        <f t="shared" ref="AO69:AO101" si="47">IF(AN69=0,0,100/AN69)</f>
        <v>0</v>
      </c>
      <c r="AP69" s="112">
        <f t="shared" ref="AP69:AP101" si="48">100-AN69</f>
        <v>100</v>
      </c>
      <c r="AQ69" s="91" t="str">
        <f t="shared" ref="AQ69:AQ101" si="49">IF(OR(AND(AR69&gt;=0.99,AR69&lt;=1.01),AND(AR69&gt;=99,AR69&lt;=101)),"Pass","Fail")</f>
        <v>Fail</v>
      </c>
      <c r="AR69" s="92">
        <f>SUM(SUMIF(Survey!DO69:DU69,{"&gt;0","&lt;0"})*{1,-1})</f>
        <v>0</v>
      </c>
      <c r="AS69" s="91">
        <f t="shared" ref="AS69:AS101" si="50">IF(AR69=0,0,100/AR69)</f>
        <v>0</v>
      </c>
      <c r="AT69" s="91">
        <f t="shared" ref="AT69:AT101" si="51">100-AR69</f>
        <v>100</v>
      </c>
      <c r="AU69" s="100" t="str">
        <f t="shared" ref="AU69:AU101" si="52">IF(OR(AND(AV69&gt;=0.99,AV69&lt;=1.01),AND(AV69&gt;=99,AV69&lt;=101)),"Pass","Fail")</f>
        <v>Fail</v>
      </c>
      <c r="AV69" s="110">
        <f>SUM(SUMIF(Survey!DW69:EC69,{"&gt;0","&lt;0"})*{1,-1})</f>
        <v>0</v>
      </c>
      <c r="AW69" s="113">
        <f t="shared" ref="AW69:AW101" si="53">IF(AV69=0,0,100/AV69)</f>
        <v>0</v>
      </c>
      <c r="AX69" s="112">
        <f t="shared" ref="AX69:AX101" si="54">100-AV69</f>
        <v>100</v>
      </c>
    </row>
    <row r="70" spans="1:50" x14ac:dyDescent="0.35">
      <c r="A70" s="1">
        <v>67</v>
      </c>
      <c r="B70" s="91" t="str">
        <f t="shared" si="29"/>
        <v>Fail</v>
      </c>
      <c r="C70" s="91">
        <f>Survey!I70</f>
        <v>0</v>
      </c>
      <c r="D70" s="91" t="str">
        <f t="shared" si="28"/>
        <v>Fail</v>
      </c>
      <c r="E70" s="91" t="str">
        <f>IF(COUNTIF(J70:T70:Q70,"Fail"),"Fail","Pass")</f>
        <v>Fail</v>
      </c>
      <c r="G70" s="100" t="str">
        <f t="shared" si="30"/>
        <v>Pass</v>
      </c>
      <c r="H70" s="101">
        <f>COUNTBLANK(Survey!$A$3:$EI$3)</f>
        <v>5</v>
      </c>
      <c r="I70" s="102">
        <f>COUNTA(Survey!$A$3:$EI$3)</f>
        <v>134</v>
      </c>
      <c r="J70" s="100" t="str">
        <f t="shared" si="31"/>
        <v>Fail</v>
      </c>
      <c r="K70" s="103">
        <f>COUNTBLANK(Survey!B70)+COUNTBLANK(Survey!D70:F70)+COUNTBLANK(Survey!H70:J70)+COUNTBLANK(Survey!L70:O70)+COUNTBLANK(Survey!Q70)+COUNTBLANK(Survey!T70:V70)+COUNTBLANK(Survey!Y70:Z70)</f>
        <v>17</v>
      </c>
      <c r="L70" s="100" t="str">
        <f t="shared" si="32"/>
        <v>Fail</v>
      </c>
      <c r="M70" s="104">
        <f>Survey!F70</f>
        <v>0</v>
      </c>
      <c r="N70" s="105">
        <f>LEN(Survey!G70)</f>
        <v>0</v>
      </c>
      <c r="O70" s="100" t="str">
        <f t="shared" si="33"/>
        <v>Fail</v>
      </c>
      <c r="P70" s="106">
        <f>(Survey!$AE70)</f>
        <v>0</v>
      </c>
      <c r="Q70" s="100" t="str">
        <f>IF(OR(MIN(R70:S70)&lt;-1,S70&gt;R70,ISBLANK(Survey!AK70),ISBLANK(Survey!AL70)),"Fail",IF(MAX(R70:S70)&gt;1, "Warning","Pass"))</f>
        <v>Fail</v>
      </c>
      <c r="R70" s="107">
        <f>Survey!AK70</f>
        <v>0</v>
      </c>
      <c r="S70" s="108">
        <f>Survey!AL70</f>
        <v>0</v>
      </c>
      <c r="T70" s="91" t="str">
        <f t="shared" si="34"/>
        <v>Fail</v>
      </c>
      <c r="U70" s="92">
        <f>ABS(Survey!$AE70)</f>
        <v>0</v>
      </c>
      <c r="V70" s="92">
        <f>SUM(SUMIF(Survey!AN70:AS70,{"&gt;0","&lt;0"})*{1,-1})-SUM(SUMIF(Survey!AU70:AZ70,{"&gt;0","&lt;0"})*{1,-1})</f>
        <v>0</v>
      </c>
      <c r="W70" s="109" t="str">
        <f t="shared" si="35"/>
        <v>No holdings</v>
      </c>
      <c r="X70" s="91">
        <f t="shared" si="36"/>
        <v>0</v>
      </c>
      <c r="Y70" s="100" t="str">
        <f t="shared" si="37"/>
        <v>Fail</v>
      </c>
      <c r="Z70" s="110">
        <f>ABS(Survey!$AE70)</f>
        <v>0</v>
      </c>
      <c r="AA70" s="110">
        <f>SUM(SUMIF(Survey!BB70:BM70,{"&gt;0","&lt;0"})*{1,-1})-SUM(SUMIF(Survey!BO70:BZ70,{"&gt;0","&lt;0"})*{1,-1})</f>
        <v>0</v>
      </c>
      <c r="AB70" s="111" t="str">
        <f t="shared" si="38"/>
        <v>No holdings</v>
      </c>
      <c r="AC70" s="112">
        <f t="shared" si="39"/>
        <v>0</v>
      </c>
      <c r="AD70" s="91" t="str">
        <f t="shared" si="40"/>
        <v>Pass</v>
      </c>
      <c r="AE70" s="92">
        <f>ABS(Survey!BL70) + ABS(Survey!BY70)</f>
        <v>0</v>
      </c>
      <c r="AF70" s="92">
        <f>SUM(SUMIF(Survey!CC70:CH70,{"&gt;0","&lt;0"})*{1,-1})+SUM(SUMIF(Survey!CJ70:CO70,{"&gt;0","&lt;0"})*{1,-1})</f>
        <v>0</v>
      </c>
      <c r="AG70" s="91">
        <f t="shared" si="41"/>
        <v>0</v>
      </c>
      <c r="AH70" s="91">
        <f t="shared" si="42"/>
        <v>0</v>
      </c>
      <c r="AI70" s="100" t="str">
        <f t="shared" si="43"/>
        <v>Fail</v>
      </c>
      <c r="AJ70" s="110">
        <f>SUM(SUMIF(Survey!CZ70:DA70,{"&gt;0","&lt;0"})*{1,-1})</f>
        <v>0</v>
      </c>
      <c r="AK70" s="113">
        <f t="shared" si="44"/>
        <v>0</v>
      </c>
      <c r="AL70" s="112">
        <f t="shared" si="45"/>
        <v>100</v>
      </c>
      <c r="AM70" s="100" t="str">
        <f t="shared" si="46"/>
        <v>Fail</v>
      </c>
      <c r="AN70" s="110">
        <f>SUM(SUMIF(Survey!DC70:DL70,{"&gt;0","&lt;0"})*{1,-1})</f>
        <v>0</v>
      </c>
      <c r="AO70" s="113">
        <f t="shared" si="47"/>
        <v>0</v>
      </c>
      <c r="AP70" s="112">
        <f t="shared" si="48"/>
        <v>100</v>
      </c>
      <c r="AQ70" s="91" t="str">
        <f t="shared" si="49"/>
        <v>Fail</v>
      </c>
      <c r="AR70" s="92">
        <f>SUM(SUMIF(Survey!DO70:DU70,{"&gt;0","&lt;0"})*{1,-1})</f>
        <v>0</v>
      </c>
      <c r="AS70" s="91">
        <f t="shared" si="50"/>
        <v>0</v>
      </c>
      <c r="AT70" s="91">
        <f t="shared" si="51"/>
        <v>100</v>
      </c>
      <c r="AU70" s="100" t="str">
        <f t="shared" si="52"/>
        <v>Fail</v>
      </c>
      <c r="AV70" s="110">
        <f>SUM(SUMIF(Survey!DW70:EC70,{"&gt;0","&lt;0"})*{1,-1})</f>
        <v>0</v>
      </c>
      <c r="AW70" s="113">
        <f t="shared" si="53"/>
        <v>0</v>
      </c>
      <c r="AX70" s="112">
        <f t="shared" si="54"/>
        <v>100</v>
      </c>
    </row>
    <row r="71" spans="1:50" x14ac:dyDescent="0.35">
      <c r="A71" s="1">
        <v>68</v>
      </c>
      <c r="B71" s="91" t="str">
        <f t="shared" si="29"/>
        <v>Fail</v>
      </c>
      <c r="C71" s="91">
        <f>Survey!I71</f>
        <v>0</v>
      </c>
      <c r="D71" s="91" t="str">
        <f t="shared" si="28"/>
        <v>Fail</v>
      </c>
      <c r="E71" s="91" t="str">
        <f>IF(COUNTIF(J71:T71:Q71,"Fail"),"Fail","Pass")</f>
        <v>Fail</v>
      </c>
      <c r="G71" s="100" t="str">
        <f t="shared" si="30"/>
        <v>Pass</v>
      </c>
      <c r="H71" s="101">
        <f>COUNTBLANK(Survey!$A$3:$EI$3)</f>
        <v>5</v>
      </c>
      <c r="I71" s="102">
        <f>COUNTA(Survey!$A$3:$EI$3)</f>
        <v>134</v>
      </c>
      <c r="J71" s="100" t="str">
        <f t="shared" si="31"/>
        <v>Fail</v>
      </c>
      <c r="K71" s="103">
        <f>COUNTBLANK(Survey!B71)+COUNTBLANK(Survey!D71:F71)+COUNTBLANK(Survey!H71:J71)+COUNTBLANK(Survey!L71:O71)+COUNTBLANK(Survey!Q71)+COUNTBLANK(Survey!T71:V71)+COUNTBLANK(Survey!Y71:Z71)</f>
        <v>17</v>
      </c>
      <c r="L71" s="100" t="str">
        <f t="shared" si="32"/>
        <v>Fail</v>
      </c>
      <c r="M71" s="104">
        <f>Survey!F71</f>
        <v>0</v>
      </c>
      <c r="N71" s="105">
        <f>LEN(Survey!G71)</f>
        <v>0</v>
      </c>
      <c r="O71" s="100" t="str">
        <f t="shared" si="33"/>
        <v>Fail</v>
      </c>
      <c r="P71" s="106">
        <f>(Survey!$AE71)</f>
        <v>0</v>
      </c>
      <c r="Q71" s="100" t="str">
        <f>IF(OR(MIN(R71:S71)&lt;-1,S71&gt;R71,ISBLANK(Survey!AK71),ISBLANK(Survey!AL71)),"Fail",IF(MAX(R71:S71)&gt;1, "Warning","Pass"))</f>
        <v>Fail</v>
      </c>
      <c r="R71" s="107">
        <f>Survey!AK71</f>
        <v>0</v>
      </c>
      <c r="S71" s="108">
        <f>Survey!AL71</f>
        <v>0</v>
      </c>
      <c r="T71" s="91" t="str">
        <f t="shared" si="34"/>
        <v>Fail</v>
      </c>
      <c r="U71" s="92">
        <f>ABS(Survey!$AE71)</f>
        <v>0</v>
      </c>
      <c r="V71" s="92">
        <f>SUM(SUMIF(Survey!AN71:AS71,{"&gt;0","&lt;0"})*{1,-1})-SUM(SUMIF(Survey!AU71:AZ71,{"&gt;0","&lt;0"})*{1,-1})</f>
        <v>0</v>
      </c>
      <c r="W71" s="109" t="str">
        <f t="shared" si="35"/>
        <v>No holdings</v>
      </c>
      <c r="X71" s="91">
        <f t="shared" si="36"/>
        <v>0</v>
      </c>
      <c r="Y71" s="100" t="str">
        <f t="shared" si="37"/>
        <v>Fail</v>
      </c>
      <c r="Z71" s="110">
        <f>ABS(Survey!$AE71)</f>
        <v>0</v>
      </c>
      <c r="AA71" s="110">
        <f>SUM(SUMIF(Survey!BB71:BM71,{"&gt;0","&lt;0"})*{1,-1})-SUM(SUMIF(Survey!BO71:BZ71,{"&gt;0","&lt;0"})*{1,-1})</f>
        <v>0</v>
      </c>
      <c r="AB71" s="111" t="str">
        <f t="shared" si="38"/>
        <v>No holdings</v>
      </c>
      <c r="AC71" s="112">
        <f t="shared" si="39"/>
        <v>0</v>
      </c>
      <c r="AD71" s="91" t="str">
        <f t="shared" si="40"/>
        <v>Pass</v>
      </c>
      <c r="AE71" s="92">
        <f>ABS(Survey!BL71) + ABS(Survey!BY71)</f>
        <v>0</v>
      </c>
      <c r="AF71" s="92">
        <f>SUM(SUMIF(Survey!CC71:CH71,{"&gt;0","&lt;0"})*{1,-1})+SUM(SUMIF(Survey!CJ71:CO71,{"&gt;0","&lt;0"})*{1,-1})</f>
        <v>0</v>
      </c>
      <c r="AG71" s="91">
        <f t="shared" si="41"/>
        <v>0</v>
      </c>
      <c r="AH71" s="91">
        <f t="shared" si="42"/>
        <v>0</v>
      </c>
      <c r="AI71" s="100" t="str">
        <f t="shared" si="43"/>
        <v>Fail</v>
      </c>
      <c r="AJ71" s="110">
        <f>SUM(SUMIF(Survey!CZ71:DA71,{"&gt;0","&lt;0"})*{1,-1})</f>
        <v>0</v>
      </c>
      <c r="AK71" s="113">
        <f t="shared" si="44"/>
        <v>0</v>
      </c>
      <c r="AL71" s="112">
        <f t="shared" si="45"/>
        <v>100</v>
      </c>
      <c r="AM71" s="100" t="str">
        <f t="shared" si="46"/>
        <v>Fail</v>
      </c>
      <c r="AN71" s="110">
        <f>SUM(SUMIF(Survey!DC71:DL71,{"&gt;0","&lt;0"})*{1,-1})</f>
        <v>0</v>
      </c>
      <c r="AO71" s="113">
        <f t="shared" si="47"/>
        <v>0</v>
      </c>
      <c r="AP71" s="112">
        <f t="shared" si="48"/>
        <v>100</v>
      </c>
      <c r="AQ71" s="91" t="str">
        <f t="shared" si="49"/>
        <v>Fail</v>
      </c>
      <c r="AR71" s="92">
        <f>SUM(SUMIF(Survey!DO71:DU71,{"&gt;0","&lt;0"})*{1,-1})</f>
        <v>0</v>
      </c>
      <c r="AS71" s="91">
        <f t="shared" si="50"/>
        <v>0</v>
      </c>
      <c r="AT71" s="91">
        <f t="shared" si="51"/>
        <v>100</v>
      </c>
      <c r="AU71" s="100" t="str">
        <f t="shared" si="52"/>
        <v>Fail</v>
      </c>
      <c r="AV71" s="110">
        <f>SUM(SUMIF(Survey!DW71:EC71,{"&gt;0","&lt;0"})*{1,-1})</f>
        <v>0</v>
      </c>
      <c r="AW71" s="113">
        <f t="shared" si="53"/>
        <v>0</v>
      </c>
      <c r="AX71" s="112">
        <f t="shared" si="54"/>
        <v>100</v>
      </c>
    </row>
    <row r="72" spans="1:50" x14ac:dyDescent="0.35">
      <c r="A72" s="1">
        <v>69</v>
      </c>
      <c r="B72" s="91" t="str">
        <f t="shared" si="29"/>
        <v>Fail</v>
      </c>
      <c r="C72" s="91">
        <f>Survey!I72</f>
        <v>0</v>
      </c>
      <c r="D72" s="91" t="str">
        <f t="shared" si="28"/>
        <v>Fail</v>
      </c>
      <c r="E72" s="91" t="str">
        <f>IF(COUNTIF(J72:T72:Q72,"Fail"),"Fail","Pass")</f>
        <v>Fail</v>
      </c>
      <c r="G72" s="100" t="str">
        <f t="shared" si="30"/>
        <v>Pass</v>
      </c>
      <c r="H72" s="101">
        <f>COUNTBLANK(Survey!$A$3:$EI$3)</f>
        <v>5</v>
      </c>
      <c r="I72" s="102">
        <f>COUNTA(Survey!$A$3:$EI$3)</f>
        <v>134</v>
      </c>
      <c r="J72" s="100" t="str">
        <f t="shared" si="31"/>
        <v>Fail</v>
      </c>
      <c r="K72" s="103">
        <f>COUNTBLANK(Survey!B72)+COUNTBLANK(Survey!D72:F72)+COUNTBLANK(Survey!H72:J72)+COUNTBLANK(Survey!L72:O72)+COUNTBLANK(Survey!Q72)+COUNTBLANK(Survey!T72:V72)+COUNTBLANK(Survey!Y72:Z72)</f>
        <v>17</v>
      </c>
      <c r="L72" s="100" t="str">
        <f t="shared" si="32"/>
        <v>Fail</v>
      </c>
      <c r="M72" s="104">
        <f>Survey!F72</f>
        <v>0</v>
      </c>
      <c r="N72" s="105">
        <f>LEN(Survey!G72)</f>
        <v>0</v>
      </c>
      <c r="O72" s="100" t="str">
        <f t="shared" si="33"/>
        <v>Fail</v>
      </c>
      <c r="P72" s="106">
        <f>(Survey!$AE72)</f>
        <v>0</v>
      </c>
      <c r="Q72" s="100" t="str">
        <f>IF(OR(MIN(R72:S72)&lt;-1,S72&gt;R72,ISBLANK(Survey!AK72),ISBLANK(Survey!AL72)),"Fail",IF(MAX(R72:S72)&gt;1, "Warning","Pass"))</f>
        <v>Fail</v>
      </c>
      <c r="R72" s="107">
        <f>Survey!AK72</f>
        <v>0</v>
      </c>
      <c r="S72" s="108">
        <f>Survey!AL72</f>
        <v>0</v>
      </c>
      <c r="T72" s="91" t="str">
        <f t="shared" si="34"/>
        <v>Fail</v>
      </c>
      <c r="U72" s="92">
        <f>ABS(Survey!$AE72)</f>
        <v>0</v>
      </c>
      <c r="V72" s="92">
        <f>SUM(SUMIF(Survey!AN72:AS72,{"&gt;0","&lt;0"})*{1,-1})-SUM(SUMIF(Survey!AU72:AZ72,{"&gt;0","&lt;0"})*{1,-1})</f>
        <v>0</v>
      </c>
      <c r="W72" s="109" t="str">
        <f t="shared" si="35"/>
        <v>No holdings</v>
      </c>
      <c r="X72" s="91">
        <f t="shared" si="36"/>
        <v>0</v>
      </c>
      <c r="Y72" s="100" t="str">
        <f t="shared" si="37"/>
        <v>Fail</v>
      </c>
      <c r="Z72" s="110">
        <f>ABS(Survey!$AE72)</f>
        <v>0</v>
      </c>
      <c r="AA72" s="110">
        <f>SUM(SUMIF(Survey!BB72:BM72,{"&gt;0","&lt;0"})*{1,-1})-SUM(SUMIF(Survey!BO72:BZ72,{"&gt;0","&lt;0"})*{1,-1})</f>
        <v>0</v>
      </c>
      <c r="AB72" s="111" t="str">
        <f t="shared" si="38"/>
        <v>No holdings</v>
      </c>
      <c r="AC72" s="112">
        <f t="shared" si="39"/>
        <v>0</v>
      </c>
      <c r="AD72" s="91" t="str">
        <f t="shared" si="40"/>
        <v>Pass</v>
      </c>
      <c r="AE72" s="92">
        <f>ABS(Survey!BL72) + ABS(Survey!BY72)</f>
        <v>0</v>
      </c>
      <c r="AF72" s="92">
        <f>SUM(SUMIF(Survey!CC72:CH72,{"&gt;0","&lt;0"})*{1,-1})+SUM(SUMIF(Survey!CJ72:CO72,{"&gt;0","&lt;0"})*{1,-1})</f>
        <v>0</v>
      </c>
      <c r="AG72" s="91">
        <f t="shared" si="41"/>
        <v>0</v>
      </c>
      <c r="AH72" s="91">
        <f t="shared" si="42"/>
        <v>0</v>
      </c>
      <c r="AI72" s="100" t="str">
        <f t="shared" si="43"/>
        <v>Fail</v>
      </c>
      <c r="AJ72" s="110">
        <f>SUM(SUMIF(Survey!CZ72:DA72,{"&gt;0","&lt;0"})*{1,-1})</f>
        <v>0</v>
      </c>
      <c r="AK72" s="113">
        <f t="shared" si="44"/>
        <v>0</v>
      </c>
      <c r="AL72" s="112">
        <f t="shared" si="45"/>
        <v>100</v>
      </c>
      <c r="AM72" s="100" t="str">
        <f t="shared" si="46"/>
        <v>Fail</v>
      </c>
      <c r="AN72" s="110">
        <f>SUM(SUMIF(Survey!DC72:DL72,{"&gt;0","&lt;0"})*{1,-1})</f>
        <v>0</v>
      </c>
      <c r="AO72" s="113">
        <f t="shared" si="47"/>
        <v>0</v>
      </c>
      <c r="AP72" s="112">
        <f t="shared" si="48"/>
        <v>100</v>
      </c>
      <c r="AQ72" s="91" t="str">
        <f t="shared" si="49"/>
        <v>Fail</v>
      </c>
      <c r="AR72" s="92">
        <f>SUM(SUMIF(Survey!DO72:DU72,{"&gt;0","&lt;0"})*{1,-1})</f>
        <v>0</v>
      </c>
      <c r="AS72" s="91">
        <f t="shared" si="50"/>
        <v>0</v>
      </c>
      <c r="AT72" s="91">
        <f t="shared" si="51"/>
        <v>100</v>
      </c>
      <c r="AU72" s="100" t="str">
        <f t="shared" si="52"/>
        <v>Fail</v>
      </c>
      <c r="AV72" s="110">
        <f>SUM(SUMIF(Survey!DW72:EC72,{"&gt;0","&lt;0"})*{1,-1})</f>
        <v>0</v>
      </c>
      <c r="AW72" s="113">
        <f t="shared" si="53"/>
        <v>0</v>
      </c>
      <c r="AX72" s="112">
        <f t="shared" si="54"/>
        <v>100</v>
      </c>
    </row>
    <row r="73" spans="1:50" x14ac:dyDescent="0.35">
      <c r="A73" s="1">
        <v>70</v>
      </c>
      <c r="B73" s="91" t="str">
        <f t="shared" si="29"/>
        <v>Fail</v>
      </c>
      <c r="C73" s="91">
        <f>Survey!I73</f>
        <v>0</v>
      </c>
      <c r="D73" s="91" t="str">
        <f t="shared" si="28"/>
        <v>Fail</v>
      </c>
      <c r="E73" s="91" t="str">
        <f>IF(COUNTIF(J73:T73:Q73,"Fail"),"Fail","Pass")</f>
        <v>Fail</v>
      </c>
      <c r="G73" s="100" t="str">
        <f t="shared" si="30"/>
        <v>Pass</v>
      </c>
      <c r="H73" s="101">
        <f>COUNTBLANK(Survey!$A$3:$EI$3)</f>
        <v>5</v>
      </c>
      <c r="I73" s="102">
        <f>COUNTA(Survey!$A$3:$EI$3)</f>
        <v>134</v>
      </c>
      <c r="J73" s="100" t="str">
        <f t="shared" si="31"/>
        <v>Fail</v>
      </c>
      <c r="K73" s="103">
        <f>COUNTBLANK(Survey!B73)+COUNTBLANK(Survey!D73:F73)+COUNTBLANK(Survey!H73:J73)+COUNTBLANK(Survey!L73:O73)+COUNTBLANK(Survey!Q73)+COUNTBLANK(Survey!T73:V73)+COUNTBLANK(Survey!Y73:Z73)</f>
        <v>17</v>
      </c>
      <c r="L73" s="100" t="str">
        <f t="shared" si="32"/>
        <v>Fail</v>
      </c>
      <c r="M73" s="104">
        <f>Survey!F73</f>
        <v>0</v>
      </c>
      <c r="N73" s="105">
        <f>LEN(Survey!G73)</f>
        <v>0</v>
      </c>
      <c r="O73" s="100" t="str">
        <f t="shared" si="33"/>
        <v>Fail</v>
      </c>
      <c r="P73" s="106">
        <f>(Survey!$AE73)</f>
        <v>0</v>
      </c>
      <c r="Q73" s="100" t="str">
        <f>IF(OR(MIN(R73:S73)&lt;-1,S73&gt;R73,ISBLANK(Survey!AK73),ISBLANK(Survey!AL73)),"Fail",IF(MAX(R73:S73)&gt;1, "Warning","Pass"))</f>
        <v>Fail</v>
      </c>
      <c r="R73" s="107">
        <f>Survey!AK73</f>
        <v>0</v>
      </c>
      <c r="S73" s="108">
        <f>Survey!AL73</f>
        <v>0</v>
      </c>
      <c r="T73" s="91" t="str">
        <f t="shared" si="34"/>
        <v>Fail</v>
      </c>
      <c r="U73" s="92">
        <f>ABS(Survey!$AE73)</f>
        <v>0</v>
      </c>
      <c r="V73" s="92">
        <f>SUM(SUMIF(Survey!AN73:AS73,{"&gt;0","&lt;0"})*{1,-1})-SUM(SUMIF(Survey!AU73:AZ73,{"&gt;0","&lt;0"})*{1,-1})</f>
        <v>0</v>
      </c>
      <c r="W73" s="109" t="str">
        <f t="shared" si="35"/>
        <v>No holdings</v>
      </c>
      <c r="X73" s="91">
        <f t="shared" si="36"/>
        <v>0</v>
      </c>
      <c r="Y73" s="100" t="str">
        <f t="shared" si="37"/>
        <v>Fail</v>
      </c>
      <c r="Z73" s="110">
        <f>ABS(Survey!$AE73)</f>
        <v>0</v>
      </c>
      <c r="AA73" s="110">
        <f>SUM(SUMIF(Survey!BB73:BM73,{"&gt;0","&lt;0"})*{1,-1})-SUM(SUMIF(Survey!BO73:BZ73,{"&gt;0","&lt;0"})*{1,-1})</f>
        <v>0</v>
      </c>
      <c r="AB73" s="111" t="str">
        <f t="shared" si="38"/>
        <v>No holdings</v>
      </c>
      <c r="AC73" s="112">
        <f t="shared" si="39"/>
        <v>0</v>
      </c>
      <c r="AD73" s="91" t="str">
        <f t="shared" si="40"/>
        <v>Pass</v>
      </c>
      <c r="AE73" s="92">
        <f>ABS(Survey!BL73) + ABS(Survey!BY73)</f>
        <v>0</v>
      </c>
      <c r="AF73" s="92">
        <f>SUM(SUMIF(Survey!CC73:CH73,{"&gt;0","&lt;0"})*{1,-1})+SUM(SUMIF(Survey!CJ73:CO73,{"&gt;0","&lt;0"})*{1,-1})</f>
        <v>0</v>
      </c>
      <c r="AG73" s="91">
        <f t="shared" si="41"/>
        <v>0</v>
      </c>
      <c r="AH73" s="91">
        <f t="shared" si="42"/>
        <v>0</v>
      </c>
      <c r="AI73" s="100" t="str">
        <f t="shared" si="43"/>
        <v>Fail</v>
      </c>
      <c r="AJ73" s="110">
        <f>SUM(SUMIF(Survey!CZ73:DA73,{"&gt;0","&lt;0"})*{1,-1})</f>
        <v>0</v>
      </c>
      <c r="AK73" s="113">
        <f t="shared" si="44"/>
        <v>0</v>
      </c>
      <c r="AL73" s="112">
        <f t="shared" si="45"/>
        <v>100</v>
      </c>
      <c r="AM73" s="100" t="str">
        <f t="shared" si="46"/>
        <v>Fail</v>
      </c>
      <c r="AN73" s="110">
        <f>SUM(SUMIF(Survey!DC73:DL73,{"&gt;0","&lt;0"})*{1,-1})</f>
        <v>0</v>
      </c>
      <c r="AO73" s="113">
        <f t="shared" si="47"/>
        <v>0</v>
      </c>
      <c r="AP73" s="112">
        <f t="shared" si="48"/>
        <v>100</v>
      </c>
      <c r="AQ73" s="91" t="str">
        <f t="shared" si="49"/>
        <v>Fail</v>
      </c>
      <c r="AR73" s="92">
        <f>SUM(SUMIF(Survey!DO73:DU73,{"&gt;0","&lt;0"})*{1,-1})</f>
        <v>0</v>
      </c>
      <c r="AS73" s="91">
        <f t="shared" si="50"/>
        <v>0</v>
      </c>
      <c r="AT73" s="91">
        <f t="shared" si="51"/>
        <v>100</v>
      </c>
      <c r="AU73" s="100" t="str">
        <f t="shared" si="52"/>
        <v>Fail</v>
      </c>
      <c r="AV73" s="110">
        <f>SUM(SUMIF(Survey!DW73:EC73,{"&gt;0","&lt;0"})*{1,-1})</f>
        <v>0</v>
      </c>
      <c r="AW73" s="113">
        <f t="shared" si="53"/>
        <v>0</v>
      </c>
      <c r="AX73" s="112">
        <f t="shared" si="54"/>
        <v>100</v>
      </c>
    </row>
    <row r="74" spans="1:50" x14ac:dyDescent="0.35">
      <c r="A74" s="1">
        <v>71</v>
      </c>
      <c r="B74" s="91" t="str">
        <f t="shared" si="29"/>
        <v>Fail</v>
      </c>
      <c r="C74" s="91">
        <f>Survey!I74</f>
        <v>0</v>
      </c>
      <c r="D74" s="91" t="str">
        <f t="shared" si="28"/>
        <v>Fail</v>
      </c>
      <c r="E74" s="91" t="str">
        <f>IF(COUNTIF(J74:T74:Q74,"Fail"),"Fail","Pass")</f>
        <v>Fail</v>
      </c>
      <c r="G74" s="100" t="str">
        <f t="shared" si="30"/>
        <v>Pass</v>
      </c>
      <c r="H74" s="101">
        <f>COUNTBLANK(Survey!$A$3:$EI$3)</f>
        <v>5</v>
      </c>
      <c r="I74" s="102">
        <f>COUNTA(Survey!$A$3:$EI$3)</f>
        <v>134</v>
      </c>
      <c r="J74" s="100" t="str">
        <f t="shared" si="31"/>
        <v>Fail</v>
      </c>
      <c r="K74" s="103">
        <f>COUNTBLANK(Survey!B74)+COUNTBLANK(Survey!D74:F74)+COUNTBLANK(Survey!H74:J74)+COUNTBLANK(Survey!L74:O74)+COUNTBLANK(Survey!Q74)+COUNTBLANK(Survey!T74:V74)+COUNTBLANK(Survey!Y74:Z74)</f>
        <v>17</v>
      </c>
      <c r="L74" s="100" t="str">
        <f t="shared" si="32"/>
        <v>Fail</v>
      </c>
      <c r="M74" s="104">
        <f>Survey!F74</f>
        <v>0</v>
      </c>
      <c r="N74" s="105">
        <f>LEN(Survey!G74)</f>
        <v>0</v>
      </c>
      <c r="O74" s="100" t="str">
        <f t="shared" si="33"/>
        <v>Fail</v>
      </c>
      <c r="P74" s="106">
        <f>(Survey!$AE74)</f>
        <v>0</v>
      </c>
      <c r="Q74" s="100" t="str">
        <f>IF(OR(MIN(R74:S74)&lt;-1,S74&gt;R74,ISBLANK(Survey!AK74),ISBLANK(Survey!AL74)),"Fail",IF(MAX(R74:S74)&gt;1, "Warning","Pass"))</f>
        <v>Fail</v>
      </c>
      <c r="R74" s="107">
        <f>Survey!AK74</f>
        <v>0</v>
      </c>
      <c r="S74" s="108">
        <f>Survey!AL74</f>
        <v>0</v>
      </c>
      <c r="T74" s="91" t="str">
        <f t="shared" si="34"/>
        <v>Fail</v>
      </c>
      <c r="U74" s="92">
        <f>ABS(Survey!$AE74)</f>
        <v>0</v>
      </c>
      <c r="V74" s="92">
        <f>SUM(SUMIF(Survey!AN74:AS74,{"&gt;0","&lt;0"})*{1,-1})-SUM(SUMIF(Survey!AU74:AZ74,{"&gt;0","&lt;0"})*{1,-1})</f>
        <v>0</v>
      </c>
      <c r="W74" s="109" t="str">
        <f t="shared" si="35"/>
        <v>No holdings</v>
      </c>
      <c r="X74" s="91">
        <f t="shared" si="36"/>
        <v>0</v>
      </c>
      <c r="Y74" s="100" t="str">
        <f t="shared" si="37"/>
        <v>Fail</v>
      </c>
      <c r="Z74" s="110">
        <f>ABS(Survey!$AE74)</f>
        <v>0</v>
      </c>
      <c r="AA74" s="110">
        <f>SUM(SUMIF(Survey!BB74:BM74,{"&gt;0","&lt;0"})*{1,-1})-SUM(SUMIF(Survey!BO74:BZ74,{"&gt;0","&lt;0"})*{1,-1})</f>
        <v>0</v>
      </c>
      <c r="AB74" s="111" t="str">
        <f t="shared" si="38"/>
        <v>No holdings</v>
      </c>
      <c r="AC74" s="112">
        <f t="shared" si="39"/>
        <v>0</v>
      </c>
      <c r="AD74" s="91" t="str">
        <f t="shared" si="40"/>
        <v>Pass</v>
      </c>
      <c r="AE74" s="92">
        <f>ABS(Survey!BL74) + ABS(Survey!BY74)</f>
        <v>0</v>
      </c>
      <c r="AF74" s="92">
        <f>SUM(SUMIF(Survey!CC74:CH74,{"&gt;0","&lt;0"})*{1,-1})+SUM(SUMIF(Survey!CJ74:CO74,{"&gt;0","&lt;0"})*{1,-1})</f>
        <v>0</v>
      </c>
      <c r="AG74" s="91">
        <f t="shared" si="41"/>
        <v>0</v>
      </c>
      <c r="AH74" s="91">
        <f t="shared" si="42"/>
        <v>0</v>
      </c>
      <c r="AI74" s="100" t="str">
        <f t="shared" si="43"/>
        <v>Fail</v>
      </c>
      <c r="AJ74" s="110">
        <f>SUM(SUMIF(Survey!CZ74:DA74,{"&gt;0","&lt;0"})*{1,-1})</f>
        <v>0</v>
      </c>
      <c r="AK74" s="113">
        <f t="shared" si="44"/>
        <v>0</v>
      </c>
      <c r="AL74" s="112">
        <f t="shared" si="45"/>
        <v>100</v>
      </c>
      <c r="AM74" s="100" t="str">
        <f t="shared" si="46"/>
        <v>Fail</v>
      </c>
      <c r="AN74" s="110">
        <f>SUM(SUMIF(Survey!DC74:DL74,{"&gt;0","&lt;0"})*{1,-1})</f>
        <v>0</v>
      </c>
      <c r="AO74" s="113">
        <f t="shared" si="47"/>
        <v>0</v>
      </c>
      <c r="AP74" s="112">
        <f t="shared" si="48"/>
        <v>100</v>
      </c>
      <c r="AQ74" s="91" t="str">
        <f t="shared" si="49"/>
        <v>Fail</v>
      </c>
      <c r="AR74" s="92">
        <f>SUM(SUMIF(Survey!DO74:DU74,{"&gt;0","&lt;0"})*{1,-1})</f>
        <v>0</v>
      </c>
      <c r="AS74" s="91">
        <f t="shared" si="50"/>
        <v>0</v>
      </c>
      <c r="AT74" s="91">
        <f t="shared" si="51"/>
        <v>100</v>
      </c>
      <c r="AU74" s="100" t="str">
        <f t="shared" si="52"/>
        <v>Fail</v>
      </c>
      <c r="AV74" s="110">
        <f>SUM(SUMIF(Survey!DW74:EC74,{"&gt;0","&lt;0"})*{1,-1})</f>
        <v>0</v>
      </c>
      <c r="AW74" s="113">
        <f t="shared" si="53"/>
        <v>0</v>
      </c>
      <c r="AX74" s="112">
        <f t="shared" si="54"/>
        <v>100</v>
      </c>
    </row>
    <row r="75" spans="1:50" x14ac:dyDescent="0.35">
      <c r="A75" s="1">
        <v>72</v>
      </c>
      <c r="B75" s="91" t="str">
        <f t="shared" si="29"/>
        <v>Fail</v>
      </c>
      <c r="C75" s="91">
        <f>Survey!I75</f>
        <v>0</v>
      </c>
      <c r="D75" s="91" t="str">
        <f t="shared" si="28"/>
        <v>Fail</v>
      </c>
      <c r="E75" s="91" t="str">
        <f>IF(COUNTIF(J75:T75:Q75,"Fail"),"Fail","Pass")</f>
        <v>Fail</v>
      </c>
      <c r="G75" s="100" t="str">
        <f t="shared" si="30"/>
        <v>Pass</v>
      </c>
      <c r="H75" s="101">
        <f>COUNTBLANK(Survey!$A$3:$EI$3)</f>
        <v>5</v>
      </c>
      <c r="I75" s="102">
        <f>COUNTA(Survey!$A$3:$EI$3)</f>
        <v>134</v>
      </c>
      <c r="J75" s="100" t="str">
        <f t="shared" si="31"/>
        <v>Fail</v>
      </c>
      <c r="K75" s="103">
        <f>COUNTBLANK(Survey!B75)+COUNTBLANK(Survey!D75:F75)+COUNTBLANK(Survey!H75:J75)+COUNTBLANK(Survey!L75:O75)+COUNTBLANK(Survey!Q75)+COUNTBLANK(Survey!T75:V75)+COUNTBLANK(Survey!Y75:Z75)</f>
        <v>17</v>
      </c>
      <c r="L75" s="100" t="str">
        <f t="shared" si="32"/>
        <v>Fail</v>
      </c>
      <c r="M75" s="104">
        <f>Survey!F75</f>
        <v>0</v>
      </c>
      <c r="N75" s="105">
        <f>LEN(Survey!G75)</f>
        <v>0</v>
      </c>
      <c r="O75" s="100" t="str">
        <f t="shared" si="33"/>
        <v>Fail</v>
      </c>
      <c r="P75" s="106">
        <f>(Survey!$AE75)</f>
        <v>0</v>
      </c>
      <c r="Q75" s="100" t="str">
        <f>IF(OR(MIN(R75:S75)&lt;-1,S75&gt;R75,ISBLANK(Survey!AK75),ISBLANK(Survey!AL75)),"Fail",IF(MAX(R75:S75)&gt;1, "Warning","Pass"))</f>
        <v>Fail</v>
      </c>
      <c r="R75" s="107">
        <f>Survey!AK75</f>
        <v>0</v>
      </c>
      <c r="S75" s="108">
        <f>Survey!AL75</f>
        <v>0</v>
      </c>
      <c r="T75" s="91" t="str">
        <f t="shared" si="34"/>
        <v>Fail</v>
      </c>
      <c r="U75" s="92">
        <f>ABS(Survey!$AE75)</f>
        <v>0</v>
      </c>
      <c r="V75" s="92">
        <f>SUM(SUMIF(Survey!AN75:AS75,{"&gt;0","&lt;0"})*{1,-1})-SUM(SUMIF(Survey!AU75:AZ75,{"&gt;0","&lt;0"})*{1,-1})</f>
        <v>0</v>
      </c>
      <c r="W75" s="109" t="str">
        <f t="shared" si="35"/>
        <v>No holdings</v>
      </c>
      <c r="X75" s="91">
        <f t="shared" si="36"/>
        <v>0</v>
      </c>
      <c r="Y75" s="100" t="str">
        <f t="shared" si="37"/>
        <v>Fail</v>
      </c>
      <c r="Z75" s="110">
        <f>ABS(Survey!$AE75)</f>
        <v>0</v>
      </c>
      <c r="AA75" s="110">
        <f>SUM(SUMIF(Survey!BB75:BM75,{"&gt;0","&lt;0"})*{1,-1})-SUM(SUMIF(Survey!BO75:BZ75,{"&gt;0","&lt;0"})*{1,-1})</f>
        <v>0</v>
      </c>
      <c r="AB75" s="111" t="str">
        <f t="shared" si="38"/>
        <v>No holdings</v>
      </c>
      <c r="AC75" s="112">
        <f t="shared" si="39"/>
        <v>0</v>
      </c>
      <c r="AD75" s="91" t="str">
        <f t="shared" si="40"/>
        <v>Pass</v>
      </c>
      <c r="AE75" s="92">
        <f>ABS(Survey!BL75) + ABS(Survey!BY75)</f>
        <v>0</v>
      </c>
      <c r="AF75" s="92">
        <f>SUM(SUMIF(Survey!CC75:CH75,{"&gt;0","&lt;0"})*{1,-1})+SUM(SUMIF(Survey!CJ75:CO75,{"&gt;0","&lt;0"})*{1,-1})</f>
        <v>0</v>
      </c>
      <c r="AG75" s="91">
        <f t="shared" si="41"/>
        <v>0</v>
      </c>
      <c r="AH75" s="91">
        <f t="shared" si="42"/>
        <v>0</v>
      </c>
      <c r="AI75" s="100" t="str">
        <f t="shared" si="43"/>
        <v>Fail</v>
      </c>
      <c r="AJ75" s="110">
        <f>SUM(SUMIF(Survey!CZ75:DA75,{"&gt;0","&lt;0"})*{1,-1})</f>
        <v>0</v>
      </c>
      <c r="AK75" s="113">
        <f t="shared" si="44"/>
        <v>0</v>
      </c>
      <c r="AL75" s="112">
        <f t="shared" si="45"/>
        <v>100</v>
      </c>
      <c r="AM75" s="100" t="str">
        <f t="shared" si="46"/>
        <v>Fail</v>
      </c>
      <c r="AN75" s="110">
        <f>SUM(SUMIF(Survey!DC75:DL75,{"&gt;0","&lt;0"})*{1,-1})</f>
        <v>0</v>
      </c>
      <c r="AO75" s="113">
        <f t="shared" si="47"/>
        <v>0</v>
      </c>
      <c r="AP75" s="112">
        <f t="shared" si="48"/>
        <v>100</v>
      </c>
      <c r="AQ75" s="91" t="str">
        <f t="shared" si="49"/>
        <v>Fail</v>
      </c>
      <c r="AR75" s="92">
        <f>SUM(SUMIF(Survey!DO75:DU75,{"&gt;0","&lt;0"})*{1,-1})</f>
        <v>0</v>
      </c>
      <c r="AS75" s="91">
        <f t="shared" si="50"/>
        <v>0</v>
      </c>
      <c r="AT75" s="91">
        <f t="shared" si="51"/>
        <v>100</v>
      </c>
      <c r="AU75" s="100" t="str">
        <f t="shared" si="52"/>
        <v>Fail</v>
      </c>
      <c r="AV75" s="110">
        <f>SUM(SUMIF(Survey!DW75:EC75,{"&gt;0","&lt;0"})*{1,-1})</f>
        <v>0</v>
      </c>
      <c r="AW75" s="113">
        <f t="shared" si="53"/>
        <v>0</v>
      </c>
      <c r="AX75" s="112">
        <f t="shared" si="54"/>
        <v>100</v>
      </c>
    </row>
    <row r="76" spans="1:50" x14ac:dyDescent="0.35">
      <c r="A76" s="1">
        <v>73</v>
      </c>
      <c r="B76" s="91" t="str">
        <f t="shared" si="29"/>
        <v>Fail</v>
      </c>
      <c r="C76" s="91">
        <f>Survey!I76</f>
        <v>0</v>
      </c>
      <c r="D76" s="91" t="str">
        <f t="shared" si="28"/>
        <v>Fail</v>
      </c>
      <c r="E76" s="91" t="str">
        <f>IF(COUNTIF(J76:T76:Q76,"Fail"),"Fail","Pass")</f>
        <v>Fail</v>
      </c>
      <c r="G76" s="100" t="str">
        <f t="shared" si="30"/>
        <v>Pass</v>
      </c>
      <c r="H76" s="101">
        <f>COUNTBLANK(Survey!$A$3:$EI$3)</f>
        <v>5</v>
      </c>
      <c r="I76" s="102">
        <f>COUNTA(Survey!$A$3:$EI$3)</f>
        <v>134</v>
      </c>
      <c r="J76" s="100" t="str">
        <f t="shared" si="31"/>
        <v>Fail</v>
      </c>
      <c r="K76" s="103">
        <f>COUNTBLANK(Survey!B76)+COUNTBLANK(Survey!D76:F76)+COUNTBLANK(Survey!H76:J76)+COUNTBLANK(Survey!L76:O76)+COUNTBLANK(Survey!Q76)+COUNTBLANK(Survey!T76:V76)+COUNTBLANK(Survey!Y76:Z76)</f>
        <v>17</v>
      </c>
      <c r="L76" s="100" t="str">
        <f t="shared" si="32"/>
        <v>Fail</v>
      </c>
      <c r="M76" s="104">
        <f>Survey!F76</f>
        <v>0</v>
      </c>
      <c r="N76" s="105">
        <f>LEN(Survey!G76)</f>
        <v>0</v>
      </c>
      <c r="O76" s="100" t="str">
        <f t="shared" si="33"/>
        <v>Fail</v>
      </c>
      <c r="P76" s="106">
        <f>(Survey!$AE76)</f>
        <v>0</v>
      </c>
      <c r="Q76" s="100" t="str">
        <f>IF(OR(MIN(R76:S76)&lt;-1,S76&gt;R76,ISBLANK(Survey!AK76),ISBLANK(Survey!AL76)),"Fail",IF(MAX(R76:S76)&gt;1, "Warning","Pass"))</f>
        <v>Fail</v>
      </c>
      <c r="R76" s="107">
        <f>Survey!AK76</f>
        <v>0</v>
      </c>
      <c r="S76" s="108">
        <f>Survey!AL76</f>
        <v>0</v>
      </c>
      <c r="T76" s="91" t="str">
        <f t="shared" si="34"/>
        <v>Fail</v>
      </c>
      <c r="U76" s="92">
        <f>ABS(Survey!$AE76)</f>
        <v>0</v>
      </c>
      <c r="V76" s="92">
        <f>SUM(SUMIF(Survey!AN76:AS76,{"&gt;0","&lt;0"})*{1,-1})-SUM(SUMIF(Survey!AU76:AZ76,{"&gt;0","&lt;0"})*{1,-1})</f>
        <v>0</v>
      </c>
      <c r="W76" s="109" t="str">
        <f t="shared" si="35"/>
        <v>No holdings</v>
      </c>
      <c r="X76" s="91">
        <f t="shared" si="36"/>
        <v>0</v>
      </c>
      <c r="Y76" s="100" t="str">
        <f t="shared" si="37"/>
        <v>Fail</v>
      </c>
      <c r="Z76" s="110">
        <f>ABS(Survey!$AE76)</f>
        <v>0</v>
      </c>
      <c r="AA76" s="110">
        <f>SUM(SUMIF(Survey!BB76:BM76,{"&gt;0","&lt;0"})*{1,-1})-SUM(SUMIF(Survey!BO76:BZ76,{"&gt;0","&lt;0"})*{1,-1})</f>
        <v>0</v>
      </c>
      <c r="AB76" s="111" t="str">
        <f t="shared" si="38"/>
        <v>No holdings</v>
      </c>
      <c r="AC76" s="112">
        <f t="shared" si="39"/>
        <v>0</v>
      </c>
      <c r="AD76" s="91" t="str">
        <f t="shared" si="40"/>
        <v>Pass</v>
      </c>
      <c r="AE76" s="92">
        <f>ABS(Survey!BL76) + ABS(Survey!BY76)</f>
        <v>0</v>
      </c>
      <c r="AF76" s="92">
        <f>SUM(SUMIF(Survey!CC76:CH76,{"&gt;0","&lt;0"})*{1,-1})+SUM(SUMIF(Survey!CJ76:CO76,{"&gt;0","&lt;0"})*{1,-1})</f>
        <v>0</v>
      </c>
      <c r="AG76" s="91">
        <f t="shared" si="41"/>
        <v>0</v>
      </c>
      <c r="AH76" s="91">
        <f t="shared" si="42"/>
        <v>0</v>
      </c>
      <c r="AI76" s="100" t="str">
        <f t="shared" si="43"/>
        <v>Fail</v>
      </c>
      <c r="AJ76" s="110">
        <f>SUM(SUMIF(Survey!CZ76:DA76,{"&gt;0","&lt;0"})*{1,-1})</f>
        <v>0</v>
      </c>
      <c r="AK76" s="113">
        <f t="shared" si="44"/>
        <v>0</v>
      </c>
      <c r="AL76" s="112">
        <f t="shared" si="45"/>
        <v>100</v>
      </c>
      <c r="AM76" s="100" t="str">
        <f t="shared" si="46"/>
        <v>Fail</v>
      </c>
      <c r="AN76" s="110">
        <f>SUM(SUMIF(Survey!DC76:DL76,{"&gt;0","&lt;0"})*{1,-1})</f>
        <v>0</v>
      </c>
      <c r="AO76" s="113">
        <f t="shared" si="47"/>
        <v>0</v>
      </c>
      <c r="AP76" s="112">
        <f t="shared" si="48"/>
        <v>100</v>
      </c>
      <c r="AQ76" s="91" t="str">
        <f t="shared" si="49"/>
        <v>Fail</v>
      </c>
      <c r="AR76" s="92">
        <f>SUM(SUMIF(Survey!DO76:DU76,{"&gt;0","&lt;0"})*{1,-1})</f>
        <v>0</v>
      </c>
      <c r="AS76" s="91">
        <f t="shared" si="50"/>
        <v>0</v>
      </c>
      <c r="AT76" s="91">
        <f t="shared" si="51"/>
        <v>100</v>
      </c>
      <c r="AU76" s="100" t="str">
        <f t="shared" si="52"/>
        <v>Fail</v>
      </c>
      <c r="AV76" s="110">
        <f>SUM(SUMIF(Survey!DW76:EC76,{"&gt;0","&lt;0"})*{1,-1})</f>
        <v>0</v>
      </c>
      <c r="AW76" s="113">
        <f t="shared" si="53"/>
        <v>0</v>
      </c>
      <c r="AX76" s="112">
        <f t="shared" si="54"/>
        <v>100</v>
      </c>
    </row>
    <row r="77" spans="1:50" x14ac:dyDescent="0.35">
      <c r="A77" s="1">
        <v>74</v>
      </c>
      <c r="B77" s="91" t="str">
        <f t="shared" si="29"/>
        <v>Fail</v>
      </c>
      <c r="C77" s="91">
        <f>Survey!I77</f>
        <v>0</v>
      </c>
      <c r="D77" s="91" t="str">
        <f t="shared" si="28"/>
        <v>Fail</v>
      </c>
      <c r="E77" s="91" t="str">
        <f>IF(COUNTIF(J77:T77:Q77,"Fail"),"Fail","Pass")</f>
        <v>Fail</v>
      </c>
      <c r="G77" s="100" t="str">
        <f t="shared" si="30"/>
        <v>Pass</v>
      </c>
      <c r="H77" s="101">
        <f>COUNTBLANK(Survey!$A$3:$EI$3)</f>
        <v>5</v>
      </c>
      <c r="I77" s="102">
        <f>COUNTA(Survey!$A$3:$EI$3)</f>
        <v>134</v>
      </c>
      <c r="J77" s="100" t="str">
        <f t="shared" si="31"/>
        <v>Fail</v>
      </c>
      <c r="K77" s="103">
        <f>COUNTBLANK(Survey!B77)+COUNTBLANK(Survey!D77:F77)+COUNTBLANK(Survey!H77:J77)+COUNTBLANK(Survey!L77:O77)+COUNTBLANK(Survey!Q77)+COUNTBLANK(Survey!T77:V77)+COUNTBLANK(Survey!Y77:Z77)</f>
        <v>17</v>
      </c>
      <c r="L77" s="100" t="str">
        <f t="shared" si="32"/>
        <v>Fail</v>
      </c>
      <c r="M77" s="104">
        <f>Survey!F77</f>
        <v>0</v>
      </c>
      <c r="N77" s="105">
        <f>LEN(Survey!G77)</f>
        <v>0</v>
      </c>
      <c r="O77" s="100" t="str">
        <f t="shared" si="33"/>
        <v>Fail</v>
      </c>
      <c r="P77" s="106">
        <f>(Survey!$AE77)</f>
        <v>0</v>
      </c>
      <c r="Q77" s="100" t="str">
        <f>IF(OR(MIN(R77:S77)&lt;-1,S77&gt;R77,ISBLANK(Survey!AK77),ISBLANK(Survey!AL77)),"Fail",IF(MAX(R77:S77)&gt;1, "Warning","Pass"))</f>
        <v>Fail</v>
      </c>
      <c r="R77" s="107">
        <f>Survey!AK77</f>
        <v>0</v>
      </c>
      <c r="S77" s="108">
        <f>Survey!AL77</f>
        <v>0</v>
      </c>
      <c r="T77" s="91" t="str">
        <f t="shared" si="34"/>
        <v>Fail</v>
      </c>
      <c r="U77" s="92">
        <f>ABS(Survey!$AE77)</f>
        <v>0</v>
      </c>
      <c r="V77" s="92">
        <f>SUM(SUMIF(Survey!AN77:AS77,{"&gt;0","&lt;0"})*{1,-1})-SUM(SUMIF(Survey!AU77:AZ77,{"&gt;0","&lt;0"})*{1,-1})</f>
        <v>0</v>
      </c>
      <c r="W77" s="109" t="str">
        <f t="shared" si="35"/>
        <v>No holdings</v>
      </c>
      <c r="X77" s="91">
        <f t="shared" si="36"/>
        <v>0</v>
      </c>
      <c r="Y77" s="100" t="str">
        <f t="shared" si="37"/>
        <v>Fail</v>
      </c>
      <c r="Z77" s="110">
        <f>ABS(Survey!$AE77)</f>
        <v>0</v>
      </c>
      <c r="AA77" s="110">
        <f>SUM(SUMIF(Survey!BB77:BM77,{"&gt;0","&lt;0"})*{1,-1})-SUM(SUMIF(Survey!BO77:BZ77,{"&gt;0","&lt;0"})*{1,-1})</f>
        <v>0</v>
      </c>
      <c r="AB77" s="111" t="str">
        <f t="shared" si="38"/>
        <v>No holdings</v>
      </c>
      <c r="AC77" s="112">
        <f t="shared" si="39"/>
        <v>0</v>
      </c>
      <c r="AD77" s="91" t="str">
        <f t="shared" si="40"/>
        <v>Pass</v>
      </c>
      <c r="AE77" s="92">
        <f>ABS(Survey!BL77) + ABS(Survey!BY77)</f>
        <v>0</v>
      </c>
      <c r="AF77" s="92">
        <f>SUM(SUMIF(Survey!CC77:CH77,{"&gt;0","&lt;0"})*{1,-1})+SUM(SUMIF(Survey!CJ77:CO77,{"&gt;0","&lt;0"})*{1,-1})</f>
        <v>0</v>
      </c>
      <c r="AG77" s="91">
        <f t="shared" si="41"/>
        <v>0</v>
      </c>
      <c r="AH77" s="91">
        <f t="shared" si="42"/>
        <v>0</v>
      </c>
      <c r="AI77" s="100" t="str">
        <f t="shared" si="43"/>
        <v>Fail</v>
      </c>
      <c r="AJ77" s="110">
        <f>SUM(SUMIF(Survey!CZ77:DA77,{"&gt;0","&lt;0"})*{1,-1})</f>
        <v>0</v>
      </c>
      <c r="AK77" s="113">
        <f t="shared" si="44"/>
        <v>0</v>
      </c>
      <c r="AL77" s="112">
        <f t="shared" si="45"/>
        <v>100</v>
      </c>
      <c r="AM77" s="100" t="str">
        <f t="shared" si="46"/>
        <v>Fail</v>
      </c>
      <c r="AN77" s="110">
        <f>SUM(SUMIF(Survey!DC77:DL77,{"&gt;0","&lt;0"})*{1,-1})</f>
        <v>0</v>
      </c>
      <c r="AO77" s="113">
        <f t="shared" si="47"/>
        <v>0</v>
      </c>
      <c r="AP77" s="112">
        <f t="shared" si="48"/>
        <v>100</v>
      </c>
      <c r="AQ77" s="91" t="str">
        <f t="shared" si="49"/>
        <v>Fail</v>
      </c>
      <c r="AR77" s="92">
        <f>SUM(SUMIF(Survey!DO77:DU77,{"&gt;0","&lt;0"})*{1,-1})</f>
        <v>0</v>
      </c>
      <c r="AS77" s="91">
        <f t="shared" si="50"/>
        <v>0</v>
      </c>
      <c r="AT77" s="91">
        <f t="shared" si="51"/>
        <v>100</v>
      </c>
      <c r="AU77" s="100" t="str">
        <f t="shared" si="52"/>
        <v>Fail</v>
      </c>
      <c r="AV77" s="110">
        <f>SUM(SUMIF(Survey!DW77:EC77,{"&gt;0","&lt;0"})*{1,-1})</f>
        <v>0</v>
      </c>
      <c r="AW77" s="113">
        <f t="shared" si="53"/>
        <v>0</v>
      </c>
      <c r="AX77" s="112">
        <f t="shared" si="54"/>
        <v>100</v>
      </c>
    </row>
    <row r="78" spans="1:50" x14ac:dyDescent="0.35">
      <c r="A78" s="1">
        <v>75</v>
      </c>
      <c r="B78" s="91" t="str">
        <f t="shared" si="29"/>
        <v>Fail</v>
      </c>
      <c r="C78" s="91">
        <f>Survey!I78</f>
        <v>0</v>
      </c>
      <c r="D78" s="91" t="str">
        <f t="shared" si="28"/>
        <v>Fail</v>
      </c>
      <c r="E78" s="91" t="str">
        <f>IF(COUNTIF(J78:T78:Q78,"Fail"),"Fail","Pass")</f>
        <v>Fail</v>
      </c>
      <c r="G78" s="100" t="str">
        <f t="shared" si="30"/>
        <v>Pass</v>
      </c>
      <c r="H78" s="101">
        <f>COUNTBLANK(Survey!$A$3:$EI$3)</f>
        <v>5</v>
      </c>
      <c r="I78" s="102">
        <f>COUNTA(Survey!$A$3:$EI$3)</f>
        <v>134</v>
      </c>
      <c r="J78" s="100" t="str">
        <f t="shared" si="31"/>
        <v>Fail</v>
      </c>
      <c r="K78" s="103">
        <f>COUNTBLANK(Survey!B78)+COUNTBLANK(Survey!D78:F78)+COUNTBLANK(Survey!H78:J78)+COUNTBLANK(Survey!L78:O78)+COUNTBLANK(Survey!Q78)+COUNTBLANK(Survey!T78:V78)+COUNTBLANK(Survey!Y78:Z78)</f>
        <v>17</v>
      </c>
      <c r="L78" s="100" t="str">
        <f t="shared" si="32"/>
        <v>Fail</v>
      </c>
      <c r="M78" s="104">
        <f>Survey!F78</f>
        <v>0</v>
      </c>
      <c r="N78" s="105">
        <f>LEN(Survey!G78)</f>
        <v>0</v>
      </c>
      <c r="O78" s="100" t="str">
        <f t="shared" si="33"/>
        <v>Fail</v>
      </c>
      <c r="P78" s="106">
        <f>(Survey!$AE78)</f>
        <v>0</v>
      </c>
      <c r="Q78" s="100" t="str">
        <f>IF(OR(MIN(R78:S78)&lt;-1,S78&gt;R78,ISBLANK(Survey!AK78),ISBLANK(Survey!AL78)),"Fail",IF(MAX(R78:S78)&gt;1, "Warning","Pass"))</f>
        <v>Fail</v>
      </c>
      <c r="R78" s="107">
        <f>Survey!AK78</f>
        <v>0</v>
      </c>
      <c r="S78" s="108">
        <f>Survey!AL78</f>
        <v>0</v>
      </c>
      <c r="T78" s="91" t="str">
        <f t="shared" si="34"/>
        <v>Fail</v>
      </c>
      <c r="U78" s="92">
        <f>ABS(Survey!$AE78)</f>
        <v>0</v>
      </c>
      <c r="V78" s="92">
        <f>SUM(SUMIF(Survey!AN78:AS78,{"&gt;0","&lt;0"})*{1,-1})-SUM(SUMIF(Survey!AU78:AZ78,{"&gt;0","&lt;0"})*{1,-1})</f>
        <v>0</v>
      </c>
      <c r="W78" s="109" t="str">
        <f t="shared" si="35"/>
        <v>No holdings</v>
      </c>
      <c r="X78" s="91">
        <f t="shared" si="36"/>
        <v>0</v>
      </c>
      <c r="Y78" s="100" t="str">
        <f t="shared" si="37"/>
        <v>Fail</v>
      </c>
      <c r="Z78" s="110">
        <f>ABS(Survey!$AE78)</f>
        <v>0</v>
      </c>
      <c r="AA78" s="110">
        <f>SUM(SUMIF(Survey!BB78:BM78,{"&gt;0","&lt;0"})*{1,-1})-SUM(SUMIF(Survey!BO78:BZ78,{"&gt;0","&lt;0"})*{1,-1})</f>
        <v>0</v>
      </c>
      <c r="AB78" s="111" t="str">
        <f t="shared" si="38"/>
        <v>No holdings</v>
      </c>
      <c r="AC78" s="112">
        <f t="shared" si="39"/>
        <v>0</v>
      </c>
      <c r="AD78" s="91" t="str">
        <f t="shared" si="40"/>
        <v>Pass</v>
      </c>
      <c r="AE78" s="92">
        <f>ABS(Survey!BL78) + ABS(Survey!BY78)</f>
        <v>0</v>
      </c>
      <c r="AF78" s="92">
        <f>SUM(SUMIF(Survey!CC78:CH78,{"&gt;0","&lt;0"})*{1,-1})+SUM(SUMIF(Survey!CJ78:CO78,{"&gt;0","&lt;0"})*{1,-1})</f>
        <v>0</v>
      </c>
      <c r="AG78" s="91">
        <f t="shared" si="41"/>
        <v>0</v>
      </c>
      <c r="AH78" s="91">
        <f t="shared" si="42"/>
        <v>0</v>
      </c>
      <c r="AI78" s="100" t="str">
        <f t="shared" si="43"/>
        <v>Fail</v>
      </c>
      <c r="AJ78" s="110">
        <f>SUM(SUMIF(Survey!CZ78:DA78,{"&gt;0","&lt;0"})*{1,-1})</f>
        <v>0</v>
      </c>
      <c r="AK78" s="113">
        <f t="shared" si="44"/>
        <v>0</v>
      </c>
      <c r="AL78" s="112">
        <f t="shared" si="45"/>
        <v>100</v>
      </c>
      <c r="AM78" s="100" t="str">
        <f t="shared" si="46"/>
        <v>Fail</v>
      </c>
      <c r="AN78" s="110">
        <f>SUM(SUMIF(Survey!DC78:DL78,{"&gt;0","&lt;0"})*{1,-1})</f>
        <v>0</v>
      </c>
      <c r="AO78" s="113">
        <f t="shared" si="47"/>
        <v>0</v>
      </c>
      <c r="AP78" s="112">
        <f t="shared" si="48"/>
        <v>100</v>
      </c>
      <c r="AQ78" s="91" t="str">
        <f t="shared" si="49"/>
        <v>Fail</v>
      </c>
      <c r="AR78" s="92">
        <f>SUM(SUMIF(Survey!DO78:DU78,{"&gt;0","&lt;0"})*{1,-1})</f>
        <v>0</v>
      </c>
      <c r="AS78" s="91">
        <f t="shared" si="50"/>
        <v>0</v>
      </c>
      <c r="AT78" s="91">
        <f t="shared" si="51"/>
        <v>100</v>
      </c>
      <c r="AU78" s="100" t="str">
        <f t="shared" si="52"/>
        <v>Fail</v>
      </c>
      <c r="AV78" s="110">
        <f>SUM(SUMIF(Survey!DW78:EC78,{"&gt;0","&lt;0"})*{1,-1})</f>
        <v>0</v>
      </c>
      <c r="AW78" s="113">
        <f t="shared" si="53"/>
        <v>0</v>
      </c>
      <c r="AX78" s="112">
        <f t="shared" si="54"/>
        <v>100</v>
      </c>
    </row>
    <row r="79" spans="1:50" x14ac:dyDescent="0.35">
      <c r="A79" s="1">
        <v>76</v>
      </c>
      <c r="B79" s="91" t="str">
        <f t="shared" si="29"/>
        <v>Fail</v>
      </c>
      <c r="C79" s="91">
        <f>Survey!I79</f>
        <v>0</v>
      </c>
      <c r="D79" s="91" t="str">
        <f t="shared" si="28"/>
        <v>Fail</v>
      </c>
      <c r="E79" s="91" t="str">
        <f>IF(COUNTIF(J79:T79:Q79,"Fail"),"Fail","Pass")</f>
        <v>Fail</v>
      </c>
      <c r="G79" s="100" t="str">
        <f t="shared" si="30"/>
        <v>Pass</v>
      </c>
      <c r="H79" s="101">
        <f>COUNTBLANK(Survey!$A$3:$EI$3)</f>
        <v>5</v>
      </c>
      <c r="I79" s="102">
        <f>COUNTA(Survey!$A$3:$EI$3)</f>
        <v>134</v>
      </c>
      <c r="J79" s="100" t="str">
        <f t="shared" si="31"/>
        <v>Fail</v>
      </c>
      <c r="K79" s="103">
        <f>COUNTBLANK(Survey!B79)+COUNTBLANK(Survey!D79:F79)+COUNTBLANK(Survey!H79:J79)+COUNTBLANK(Survey!L79:O79)+COUNTBLANK(Survey!Q79)+COUNTBLANK(Survey!T79:V79)+COUNTBLANK(Survey!Y79:Z79)</f>
        <v>17</v>
      </c>
      <c r="L79" s="100" t="str">
        <f t="shared" si="32"/>
        <v>Fail</v>
      </c>
      <c r="M79" s="104">
        <f>Survey!F79</f>
        <v>0</v>
      </c>
      <c r="N79" s="105">
        <f>LEN(Survey!G79)</f>
        <v>0</v>
      </c>
      <c r="O79" s="100" t="str">
        <f t="shared" si="33"/>
        <v>Fail</v>
      </c>
      <c r="P79" s="106">
        <f>(Survey!$AE79)</f>
        <v>0</v>
      </c>
      <c r="Q79" s="100" t="str">
        <f>IF(OR(MIN(R79:S79)&lt;-1,S79&gt;R79,ISBLANK(Survey!AK79),ISBLANK(Survey!AL79)),"Fail",IF(MAX(R79:S79)&gt;1, "Warning","Pass"))</f>
        <v>Fail</v>
      </c>
      <c r="R79" s="107">
        <f>Survey!AK79</f>
        <v>0</v>
      </c>
      <c r="S79" s="108">
        <f>Survey!AL79</f>
        <v>0</v>
      </c>
      <c r="T79" s="91" t="str">
        <f t="shared" si="34"/>
        <v>Fail</v>
      </c>
      <c r="U79" s="92">
        <f>ABS(Survey!$AE79)</f>
        <v>0</v>
      </c>
      <c r="V79" s="92">
        <f>SUM(SUMIF(Survey!AN79:AS79,{"&gt;0","&lt;0"})*{1,-1})-SUM(SUMIF(Survey!AU79:AZ79,{"&gt;0","&lt;0"})*{1,-1})</f>
        <v>0</v>
      </c>
      <c r="W79" s="109" t="str">
        <f t="shared" si="35"/>
        <v>No holdings</v>
      </c>
      <c r="X79" s="91">
        <f t="shared" si="36"/>
        <v>0</v>
      </c>
      <c r="Y79" s="100" t="str">
        <f t="shared" si="37"/>
        <v>Fail</v>
      </c>
      <c r="Z79" s="110">
        <f>ABS(Survey!$AE79)</f>
        <v>0</v>
      </c>
      <c r="AA79" s="110">
        <f>SUM(SUMIF(Survey!BB79:BM79,{"&gt;0","&lt;0"})*{1,-1})-SUM(SUMIF(Survey!BO79:BZ79,{"&gt;0","&lt;0"})*{1,-1})</f>
        <v>0</v>
      </c>
      <c r="AB79" s="111" t="str">
        <f t="shared" si="38"/>
        <v>No holdings</v>
      </c>
      <c r="AC79" s="112">
        <f t="shared" si="39"/>
        <v>0</v>
      </c>
      <c r="AD79" s="91" t="str">
        <f t="shared" si="40"/>
        <v>Pass</v>
      </c>
      <c r="AE79" s="92">
        <f>ABS(Survey!BL79) + ABS(Survey!BY79)</f>
        <v>0</v>
      </c>
      <c r="AF79" s="92">
        <f>SUM(SUMIF(Survey!CC79:CH79,{"&gt;0","&lt;0"})*{1,-1})+SUM(SUMIF(Survey!CJ79:CO79,{"&gt;0","&lt;0"})*{1,-1})</f>
        <v>0</v>
      </c>
      <c r="AG79" s="91">
        <f t="shared" si="41"/>
        <v>0</v>
      </c>
      <c r="AH79" s="91">
        <f t="shared" si="42"/>
        <v>0</v>
      </c>
      <c r="AI79" s="100" t="str">
        <f t="shared" si="43"/>
        <v>Fail</v>
      </c>
      <c r="AJ79" s="110">
        <f>SUM(SUMIF(Survey!CZ79:DA79,{"&gt;0","&lt;0"})*{1,-1})</f>
        <v>0</v>
      </c>
      <c r="AK79" s="113">
        <f t="shared" si="44"/>
        <v>0</v>
      </c>
      <c r="AL79" s="112">
        <f t="shared" si="45"/>
        <v>100</v>
      </c>
      <c r="AM79" s="100" t="str">
        <f t="shared" si="46"/>
        <v>Fail</v>
      </c>
      <c r="AN79" s="110">
        <f>SUM(SUMIF(Survey!DC79:DL79,{"&gt;0","&lt;0"})*{1,-1})</f>
        <v>0</v>
      </c>
      <c r="AO79" s="113">
        <f t="shared" si="47"/>
        <v>0</v>
      </c>
      <c r="AP79" s="112">
        <f t="shared" si="48"/>
        <v>100</v>
      </c>
      <c r="AQ79" s="91" t="str">
        <f t="shared" si="49"/>
        <v>Fail</v>
      </c>
      <c r="AR79" s="92">
        <f>SUM(SUMIF(Survey!DO79:DU79,{"&gt;0","&lt;0"})*{1,-1})</f>
        <v>0</v>
      </c>
      <c r="AS79" s="91">
        <f t="shared" si="50"/>
        <v>0</v>
      </c>
      <c r="AT79" s="91">
        <f t="shared" si="51"/>
        <v>100</v>
      </c>
      <c r="AU79" s="100" t="str">
        <f t="shared" si="52"/>
        <v>Fail</v>
      </c>
      <c r="AV79" s="110">
        <f>SUM(SUMIF(Survey!DW79:EC79,{"&gt;0","&lt;0"})*{1,-1})</f>
        <v>0</v>
      </c>
      <c r="AW79" s="113">
        <f t="shared" si="53"/>
        <v>0</v>
      </c>
      <c r="AX79" s="112">
        <f t="shared" si="54"/>
        <v>100</v>
      </c>
    </row>
    <row r="80" spans="1:50" x14ac:dyDescent="0.35">
      <c r="A80" s="1">
        <v>77</v>
      </c>
      <c r="B80" s="91" t="str">
        <f t="shared" si="29"/>
        <v>Fail</v>
      </c>
      <c r="C80" s="91">
        <f>Survey!I80</f>
        <v>0</v>
      </c>
      <c r="D80" s="91" t="str">
        <f t="shared" si="28"/>
        <v>Fail</v>
      </c>
      <c r="E80" s="91" t="str">
        <f>IF(COUNTIF(J80:T80:Q80,"Fail"),"Fail","Pass")</f>
        <v>Fail</v>
      </c>
      <c r="G80" s="100" t="str">
        <f t="shared" si="30"/>
        <v>Pass</v>
      </c>
      <c r="H80" s="101">
        <f>COUNTBLANK(Survey!$A$3:$EI$3)</f>
        <v>5</v>
      </c>
      <c r="I80" s="102">
        <f>COUNTA(Survey!$A$3:$EI$3)</f>
        <v>134</v>
      </c>
      <c r="J80" s="100" t="str">
        <f t="shared" si="31"/>
        <v>Fail</v>
      </c>
      <c r="K80" s="103">
        <f>COUNTBLANK(Survey!B80)+COUNTBLANK(Survey!D80:F80)+COUNTBLANK(Survey!H80:J80)+COUNTBLANK(Survey!L80:O80)+COUNTBLANK(Survey!Q80)+COUNTBLANK(Survey!T80:V80)+COUNTBLANK(Survey!Y80:Z80)</f>
        <v>17</v>
      </c>
      <c r="L80" s="100" t="str">
        <f t="shared" si="32"/>
        <v>Fail</v>
      </c>
      <c r="M80" s="104">
        <f>Survey!F80</f>
        <v>0</v>
      </c>
      <c r="N80" s="105">
        <f>LEN(Survey!G80)</f>
        <v>0</v>
      </c>
      <c r="O80" s="100" t="str">
        <f t="shared" si="33"/>
        <v>Fail</v>
      </c>
      <c r="P80" s="106">
        <f>(Survey!$AE80)</f>
        <v>0</v>
      </c>
      <c r="Q80" s="100" t="str">
        <f>IF(OR(MIN(R80:S80)&lt;-1,S80&gt;R80,ISBLANK(Survey!AK80),ISBLANK(Survey!AL80)),"Fail",IF(MAX(R80:S80)&gt;1, "Warning","Pass"))</f>
        <v>Fail</v>
      </c>
      <c r="R80" s="107">
        <f>Survey!AK80</f>
        <v>0</v>
      </c>
      <c r="S80" s="108">
        <f>Survey!AL80</f>
        <v>0</v>
      </c>
      <c r="T80" s="91" t="str">
        <f t="shared" si="34"/>
        <v>Fail</v>
      </c>
      <c r="U80" s="92">
        <f>ABS(Survey!$AE80)</f>
        <v>0</v>
      </c>
      <c r="V80" s="92">
        <f>SUM(SUMIF(Survey!AN80:AS80,{"&gt;0","&lt;0"})*{1,-1})-SUM(SUMIF(Survey!AU80:AZ80,{"&gt;0","&lt;0"})*{1,-1})</f>
        <v>0</v>
      </c>
      <c r="W80" s="109" t="str">
        <f t="shared" si="35"/>
        <v>No holdings</v>
      </c>
      <c r="X80" s="91">
        <f t="shared" si="36"/>
        <v>0</v>
      </c>
      <c r="Y80" s="100" t="str">
        <f t="shared" si="37"/>
        <v>Fail</v>
      </c>
      <c r="Z80" s="110">
        <f>ABS(Survey!$AE80)</f>
        <v>0</v>
      </c>
      <c r="AA80" s="110">
        <f>SUM(SUMIF(Survey!BB80:BM80,{"&gt;0","&lt;0"})*{1,-1})-SUM(SUMIF(Survey!BO80:BZ80,{"&gt;0","&lt;0"})*{1,-1})</f>
        <v>0</v>
      </c>
      <c r="AB80" s="111" t="str">
        <f t="shared" si="38"/>
        <v>No holdings</v>
      </c>
      <c r="AC80" s="112">
        <f t="shared" si="39"/>
        <v>0</v>
      </c>
      <c r="AD80" s="91" t="str">
        <f t="shared" si="40"/>
        <v>Pass</v>
      </c>
      <c r="AE80" s="92">
        <f>ABS(Survey!BL80) + ABS(Survey!BY80)</f>
        <v>0</v>
      </c>
      <c r="AF80" s="92">
        <f>SUM(SUMIF(Survey!CC80:CH80,{"&gt;0","&lt;0"})*{1,-1})+SUM(SUMIF(Survey!CJ80:CO80,{"&gt;0","&lt;0"})*{1,-1})</f>
        <v>0</v>
      </c>
      <c r="AG80" s="91">
        <f t="shared" si="41"/>
        <v>0</v>
      </c>
      <c r="AH80" s="91">
        <f t="shared" si="42"/>
        <v>0</v>
      </c>
      <c r="AI80" s="100" t="str">
        <f t="shared" si="43"/>
        <v>Fail</v>
      </c>
      <c r="AJ80" s="110">
        <f>SUM(SUMIF(Survey!CZ80:DA80,{"&gt;0","&lt;0"})*{1,-1})</f>
        <v>0</v>
      </c>
      <c r="AK80" s="113">
        <f t="shared" si="44"/>
        <v>0</v>
      </c>
      <c r="AL80" s="112">
        <f t="shared" si="45"/>
        <v>100</v>
      </c>
      <c r="AM80" s="100" t="str">
        <f t="shared" si="46"/>
        <v>Fail</v>
      </c>
      <c r="AN80" s="110">
        <f>SUM(SUMIF(Survey!DC80:DL80,{"&gt;0","&lt;0"})*{1,-1})</f>
        <v>0</v>
      </c>
      <c r="AO80" s="113">
        <f t="shared" si="47"/>
        <v>0</v>
      </c>
      <c r="AP80" s="112">
        <f t="shared" si="48"/>
        <v>100</v>
      </c>
      <c r="AQ80" s="91" t="str">
        <f t="shared" si="49"/>
        <v>Fail</v>
      </c>
      <c r="AR80" s="92">
        <f>SUM(SUMIF(Survey!DO80:DU80,{"&gt;0","&lt;0"})*{1,-1})</f>
        <v>0</v>
      </c>
      <c r="AS80" s="91">
        <f t="shared" si="50"/>
        <v>0</v>
      </c>
      <c r="AT80" s="91">
        <f t="shared" si="51"/>
        <v>100</v>
      </c>
      <c r="AU80" s="100" t="str">
        <f t="shared" si="52"/>
        <v>Fail</v>
      </c>
      <c r="AV80" s="110">
        <f>SUM(SUMIF(Survey!DW80:EC80,{"&gt;0","&lt;0"})*{1,-1})</f>
        <v>0</v>
      </c>
      <c r="AW80" s="113">
        <f t="shared" si="53"/>
        <v>0</v>
      </c>
      <c r="AX80" s="112">
        <f t="shared" si="54"/>
        <v>100</v>
      </c>
    </row>
    <row r="81" spans="1:50" x14ac:dyDescent="0.35">
      <c r="A81" s="1">
        <v>78</v>
      </c>
      <c r="B81" s="91" t="str">
        <f t="shared" si="29"/>
        <v>Fail</v>
      </c>
      <c r="C81" s="91">
        <f>Survey!I81</f>
        <v>0</v>
      </c>
      <c r="D81" s="91" t="str">
        <f t="shared" si="28"/>
        <v>Fail</v>
      </c>
      <c r="E81" s="91" t="str">
        <f>IF(COUNTIF(J81:T81:Q81,"Fail"),"Fail","Pass")</f>
        <v>Fail</v>
      </c>
      <c r="G81" s="100" t="str">
        <f t="shared" si="30"/>
        <v>Pass</v>
      </c>
      <c r="H81" s="101">
        <f>COUNTBLANK(Survey!$A$3:$EI$3)</f>
        <v>5</v>
      </c>
      <c r="I81" s="102">
        <f>COUNTA(Survey!$A$3:$EI$3)</f>
        <v>134</v>
      </c>
      <c r="J81" s="100" t="str">
        <f t="shared" si="31"/>
        <v>Fail</v>
      </c>
      <c r="K81" s="103">
        <f>COUNTBLANK(Survey!B81)+COUNTBLANK(Survey!D81:F81)+COUNTBLANK(Survey!H81:J81)+COUNTBLANK(Survey!L81:O81)+COUNTBLANK(Survey!Q81)+COUNTBLANK(Survey!T81:V81)+COUNTBLANK(Survey!Y81:Z81)</f>
        <v>17</v>
      </c>
      <c r="L81" s="100" t="str">
        <f t="shared" si="32"/>
        <v>Fail</v>
      </c>
      <c r="M81" s="104">
        <f>Survey!F81</f>
        <v>0</v>
      </c>
      <c r="N81" s="105">
        <f>LEN(Survey!G81)</f>
        <v>0</v>
      </c>
      <c r="O81" s="100" t="str">
        <f t="shared" si="33"/>
        <v>Fail</v>
      </c>
      <c r="P81" s="106">
        <f>(Survey!$AE81)</f>
        <v>0</v>
      </c>
      <c r="Q81" s="100" t="str">
        <f>IF(OR(MIN(R81:S81)&lt;-1,S81&gt;R81,ISBLANK(Survey!AK81),ISBLANK(Survey!AL81)),"Fail",IF(MAX(R81:S81)&gt;1, "Warning","Pass"))</f>
        <v>Fail</v>
      </c>
      <c r="R81" s="107">
        <f>Survey!AK81</f>
        <v>0</v>
      </c>
      <c r="S81" s="108">
        <f>Survey!AL81</f>
        <v>0</v>
      </c>
      <c r="T81" s="91" t="str">
        <f t="shared" si="34"/>
        <v>Fail</v>
      </c>
      <c r="U81" s="92">
        <f>ABS(Survey!$AE81)</f>
        <v>0</v>
      </c>
      <c r="V81" s="92">
        <f>SUM(SUMIF(Survey!AN81:AS81,{"&gt;0","&lt;0"})*{1,-1})-SUM(SUMIF(Survey!AU81:AZ81,{"&gt;0","&lt;0"})*{1,-1})</f>
        <v>0</v>
      </c>
      <c r="W81" s="109" t="str">
        <f t="shared" si="35"/>
        <v>No holdings</v>
      </c>
      <c r="X81" s="91">
        <f t="shared" si="36"/>
        <v>0</v>
      </c>
      <c r="Y81" s="100" t="str">
        <f t="shared" si="37"/>
        <v>Fail</v>
      </c>
      <c r="Z81" s="110">
        <f>ABS(Survey!$AE81)</f>
        <v>0</v>
      </c>
      <c r="AA81" s="110">
        <f>SUM(SUMIF(Survey!BB81:BM81,{"&gt;0","&lt;0"})*{1,-1})-SUM(SUMIF(Survey!BO81:BZ81,{"&gt;0","&lt;0"})*{1,-1})</f>
        <v>0</v>
      </c>
      <c r="AB81" s="111" t="str">
        <f t="shared" si="38"/>
        <v>No holdings</v>
      </c>
      <c r="AC81" s="112">
        <f t="shared" si="39"/>
        <v>0</v>
      </c>
      <c r="AD81" s="91" t="str">
        <f t="shared" si="40"/>
        <v>Pass</v>
      </c>
      <c r="AE81" s="92">
        <f>ABS(Survey!BL81) + ABS(Survey!BY81)</f>
        <v>0</v>
      </c>
      <c r="AF81" s="92">
        <f>SUM(SUMIF(Survey!CC81:CH81,{"&gt;0","&lt;0"})*{1,-1})+SUM(SUMIF(Survey!CJ81:CO81,{"&gt;0","&lt;0"})*{1,-1})</f>
        <v>0</v>
      </c>
      <c r="AG81" s="91">
        <f t="shared" si="41"/>
        <v>0</v>
      </c>
      <c r="AH81" s="91">
        <f t="shared" si="42"/>
        <v>0</v>
      </c>
      <c r="AI81" s="100" t="str">
        <f t="shared" si="43"/>
        <v>Fail</v>
      </c>
      <c r="AJ81" s="110">
        <f>SUM(SUMIF(Survey!CZ81:DA81,{"&gt;0","&lt;0"})*{1,-1})</f>
        <v>0</v>
      </c>
      <c r="AK81" s="113">
        <f t="shared" si="44"/>
        <v>0</v>
      </c>
      <c r="AL81" s="112">
        <f t="shared" si="45"/>
        <v>100</v>
      </c>
      <c r="AM81" s="100" t="str">
        <f t="shared" si="46"/>
        <v>Fail</v>
      </c>
      <c r="AN81" s="110">
        <f>SUM(SUMIF(Survey!DC81:DL81,{"&gt;0","&lt;0"})*{1,-1})</f>
        <v>0</v>
      </c>
      <c r="AO81" s="113">
        <f t="shared" si="47"/>
        <v>0</v>
      </c>
      <c r="AP81" s="112">
        <f t="shared" si="48"/>
        <v>100</v>
      </c>
      <c r="AQ81" s="91" t="str">
        <f t="shared" si="49"/>
        <v>Fail</v>
      </c>
      <c r="AR81" s="92">
        <f>SUM(SUMIF(Survey!DO81:DU81,{"&gt;0","&lt;0"})*{1,-1})</f>
        <v>0</v>
      </c>
      <c r="AS81" s="91">
        <f t="shared" si="50"/>
        <v>0</v>
      </c>
      <c r="AT81" s="91">
        <f t="shared" si="51"/>
        <v>100</v>
      </c>
      <c r="AU81" s="100" t="str">
        <f t="shared" si="52"/>
        <v>Fail</v>
      </c>
      <c r="AV81" s="110">
        <f>SUM(SUMIF(Survey!DW81:EC81,{"&gt;0","&lt;0"})*{1,-1})</f>
        <v>0</v>
      </c>
      <c r="AW81" s="113">
        <f t="shared" si="53"/>
        <v>0</v>
      </c>
      <c r="AX81" s="112">
        <f t="shared" si="54"/>
        <v>100</v>
      </c>
    </row>
    <row r="82" spans="1:50" x14ac:dyDescent="0.35">
      <c r="A82" s="1">
        <v>79</v>
      </c>
      <c r="B82" s="91" t="str">
        <f t="shared" si="29"/>
        <v>Fail</v>
      </c>
      <c r="C82" s="91">
        <f>Survey!I82</f>
        <v>0</v>
      </c>
      <c r="D82" s="91" t="str">
        <f t="shared" si="28"/>
        <v>Fail</v>
      </c>
      <c r="E82" s="91" t="str">
        <f>IF(COUNTIF(J82:T82:Q82,"Fail"),"Fail","Pass")</f>
        <v>Fail</v>
      </c>
      <c r="G82" s="100" t="str">
        <f t="shared" si="30"/>
        <v>Pass</v>
      </c>
      <c r="H82" s="101">
        <f>COUNTBLANK(Survey!$A$3:$EI$3)</f>
        <v>5</v>
      </c>
      <c r="I82" s="102">
        <f>COUNTA(Survey!$A$3:$EI$3)</f>
        <v>134</v>
      </c>
      <c r="J82" s="100" t="str">
        <f t="shared" si="31"/>
        <v>Fail</v>
      </c>
      <c r="K82" s="103">
        <f>COUNTBLANK(Survey!B82)+COUNTBLANK(Survey!D82:F82)+COUNTBLANK(Survey!H82:J82)+COUNTBLANK(Survey!L82:O82)+COUNTBLANK(Survey!Q82)+COUNTBLANK(Survey!T82:V82)+COUNTBLANK(Survey!Y82:Z82)</f>
        <v>17</v>
      </c>
      <c r="L82" s="100" t="str">
        <f t="shared" si="32"/>
        <v>Fail</v>
      </c>
      <c r="M82" s="104">
        <f>Survey!F82</f>
        <v>0</v>
      </c>
      <c r="N82" s="105">
        <f>LEN(Survey!G82)</f>
        <v>0</v>
      </c>
      <c r="O82" s="100" t="str">
        <f t="shared" si="33"/>
        <v>Fail</v>
      </c>
      <c r="P82" s="106">
        <f>(Survey!$AE82)</f>
        <v>0</v>
      </c>
      <c r="Q82" s="100" t="str">
        <f>IF(OR(MIN(R82:S82)&lt;-1,S82&gt;R82,ISBLANK(Survey!AK82),ISBLANK(Survey!AL82)),"Fail",IF(MAX(R82:S82)&gt;1, "Warning","Pass"))</f>
        <v>Fail</v>
      </c>
      <c r="R82" s="107">
        <f>Survey!AK82</f>
        <v>0</v>
      </c>
      <c r="S82" s="108">
        <f>Survey!AL82</f>
        <v>0</v>
      </c>
      <c r="T82" s="91" t="str">
        <f t="shared" si="34"/>
        <v>Fail</v>
      </c>
      <c r="U82" s="92">
        <f>ABS(Survey!$AE82)</f>
        <v>0</v>
      </c>
      <c r="V82" s="92">
        <f>SUM(SUMIF(Survey!AN82:AS82,{"&gt;0","&lt;0"})*{1,-1})-SUM(SUMIF(Survey!AU82:AZ82,{"&gt;0","&lt;0"})*{1,-1})</f>
        <v>0</v>
      </c>
      <c r="W82" s="109" t="str">
        <f t="shared" si="35"/>
        <v>No holdings</v>
      </c>
      <c r="X82" s="91">
        <f t="shared" si="36"/>
        <v>0</v>
      </c>
      <c r="Y82" s="100" t="str">
        <f t="shared" si="37"/>
        <v>Fail</v>
      </c>
      <c r="Z82" s="110">
        <f>ABS(Survey!$AE82)</f>
        <v>0</v>
      </c>
      <c r="AA82" s="110">
        <f>SUM(SUMIF(Survey!BB82:BM82,{"&gt;0","&lt;0"})*{1,-1})-SUM(SUMIF(Survey!BO82:BZ82,{"&gt;0","&lt;0"})*{1,-1})</f>
        <v>0</v>
      </c>
      <c r="AB82" s="111" t="str">
        <f t="shared" si="38"/>
        <v>No holdings</v>
      </c>
      <c r="AC82" s="112">
        <f t="shared" si="39"/>
        <v>0</v>
      </c>
      <c r="AD82" s="91" t="str">
        <f t="shared" si="40"/>
        <v>Pass</v>
      </c>
      <c r="AE82" s="92">
        <f>ABS(Survey!BL82) + ABS(Survey!BY82)</f>
        <v>0</v>
      </c>
      <c r="AF82" s="92">
        <f>SUM(SUMIF(Survey!CC82:CH82,{"&gt;0","&lt;0"})*{1,-1})+SUM(SUMIF(Survey!CJ82:CO82,{"&gt;0","&lt;0"})*{1,-1})</f>
        <v>0</v>
      </c>
      <c r="AG82" s="91">
        <f t="shared" si="41"/>
        <v>0</v>
      </c>
      <c r="AH82" s="91">
        <f t="shared" si="42"/>
        <v>0</v>
      </c>
      <c r="AI82" s="100" t="str">
        <f t="shared" si="43"/>
        <v>Fail</v>
      </c>
      <c r="AJ82" s="110">
        <f>SUM(SUMIF(Survey!CZ82:DA82,{"&gt;0","&lt;0"})*{1,-1})</f>
        <v>0</v>
      </c>
      <c r="AK82" s="113">
        <f t="shared" si="44"/>
        <v>0</v>
      </c>
      <c r="AL82" s="112">
        <f t="shared" si="45"/>
        <v>100</v>
      </c>
      <c r="AM82" s="100" t="str">
        <f t="shared" si="46"/>
        <v>Fail</v>
      </c>
      <c r="AN82" s="110">
        <f>SUM(SUMIF(Survey!DC82:DL82,{"&gt;0","&lt;0"})*{1,-1})</f>
        <v>0</v>
      </c>
      <c r="AO82" s="113">
        <f t="shared" si="47"/>
        <v>0</v>
      </c>
      <c r="AP82" s="112">
        <f t="shared" si="48"/>
        <v>100</v>
      </c>
      <c r="AQ82" s="91" t="str">
        <f t="shared" si="49"/>
        <v>Fail</v>
      </c>
      <c r="AR82" s="92">
        <f>SUM(SUMIF(Survey!DO82:DU82,{"&gt;0","&lt;0"})*{1,-1})</f>
        <v>0</v>
      </c>
      <c r="AS82" s="91">
        <f t="shared" si="50"/>
        <v>0</v>
      </c>
      <c r="AT82" s="91">
        <f t="shared" si="51"/>
        <v>100</v>
      </c>
      <c r="AU82" s="100" t="str">
        <f t="shared" si="52"/>
        <v>Fail</v>
      </c>
      <c r="AV82" s="110">
        <f>SUM(SUMIF(Survey!DW82:EC82,{"&gt;0","&lt;0"})*{1,-1})</f>
        <v>0</v>
      </c>
      <c r="AW82" s="113">
        <f t="shared" si="53"/>
        <v>0</v>
      </c>
      <c r="AX82" s="112">
        <f t="shared" si="54"/>
        <v>100</v>
      </c>
    </row>
    <row r="83" spans="1:50" x14ac:dyDescent="0.35">
      <c r="A83" s="1">
        <v>80</v>
      </c>
      <c r="B83" s="91" t="str">
        <f t="shared" si="29"/>
        <v>Fail</v>
      </c>
      <c r="C83" s="91">
        <f>Survey!I83</f>
        <v>0</v>
      </c>
      <c r="D83" s="91" t="str">
        <f t="shared" si="28"/>
        <v>Fail</v>
      </c>
      <c r="E83" s="91" t="str">
        <f>IF(COUNTIF(J83:T83:Q83,"Fail"),"Fail","Pass")</f>
        <v>Fail</v>
      </c>
      <c r="G83" s="100" t="str">
        <f t="shared" si="30"/>
        <v>Pass</v>
      </c>
      <c r="H83" s="101">
        <f>COUNTBLANK(Survey!$A$3:$EI$3)</f>
        <v>5</v>
      </c>
      <c r="I83" s="102">
        <f>COUNTA(Survey!$A$3:$EI$3)</f>
        <v>134</v>
      </c>
      <c r="J83" s="100" t="str">
        <f t="shared" si="31"/>
        <v>Fail</v>
      </c>
      <c r="K83" s="103">
        <f>COUNTBLANK(Survey!B83)+COUNTBLANK(Survey!D83:F83)+COUNTBLANK(Survey!H83:J83)+COUNTBLANK(Survey!L83:O83)+COUNTBLANK(Survey!Q83)+COUNTBLANK(Survey!T83:V83)+COUNTBLANK(Survey!Y83:Z83)</f>
        <v>17</v>
      </c>
      <c r="L83" s="100" t="str">
        <f t="shared" si="32"/>
        <v>Fail</v>
      </c>
      <c r="M83" s="104">
        <f>Survey!F83</f>
        <v>0</v>
      </c>
      <c r="N83" s="105">
        <f>LEN(Survey!G83)</f>
        <v>0</v>
      </c>
      <c r="O83" s="100" t="str">
        <f t="shared" si="33"/>
        <v>Fail</v>
      </c>
      <c r="P83" s="106">
        <f>(Survey!$AE83)</f>
        <v>0</v>
      </c>
      <c r="Q83" s="100" t="str">
        <f>IF(OR(MIN(R83:S83)&lt;-1,S83&gt;R83,ISBLANK(Survey!AK83),ISBLANK(Survey!AL83)),"Fail",IF(MAX(R83:S83)&gt;1, "Warning","Pass"))</f>
        <v>Fail</v>
      </c>
      <c r="R83" s="107">
        <f>Survey!AK83</f>
        <v>0</v>
      </c>
      <c r="S83" s="108">
        <f>Survey!AL83</f>
        <v>0</v>
      </c>
      <c r="T83" s="91" t="str">
        <f t="shared" si="34"/>
        <v>Fail</v>
      </c>
      <c r="U83" s="92">
        <f>ABS(Survey!$AE83)</f>
        <v>0</v>
      </c>
      <c r="V83" s="92">
        <f>SUM(SUMIF(Survey!AN83:AS83,{"&gt;0","&lt;0"})*{1,-1})-SUM(SUMIF(Survey!AU83:AZ83,{"&gt;0","&lt;0"})*{1,-1})</f>
        <v>0</v>
      </c>
      <c r="W83" s="109" t="str">
        <f t="shared" si="35"/>
        <v>No holdings</v>
      </c>
      <c r="X83" s="91">
        <f t="shared" si="36"/>
        <v>0</v>
      </c>
      <c r="Y83" s="100" t="str">
        <f t="shared" si="37"/>
        <v>Fail</v>
      </c>
      <c r="Z83" s="110">
        <f>ABS(Survey!$AE83)</f>
        <v>0</v>
      </c>
      <c r="AA83" s="110">
        <f>SUM(SUMIF(Survey!BB83:BM83,{"&gt;0","&lt;0"})*{1,-1})-SUM(SUMIF(Survey!BO83:BZ83,{"&gt;0","&lt;0"})*{1,-1})</f>
        <v>0</v>
      </c>
      <c r="AB83" s="111" t="str">
        <f t="shared" si="38"/>
        <v>No holdings</v>
      </c>
      <c r="AC83" s="112">
        <f t="shared" si="39"/>
        <v>0</v>
      </c>
      <c r="AD83" s="91" t="str">
        <f t="shared" si="40"/>
        <v>Pass</v>
      </c>
      <c r="AE83" s="92">
        <f>ABS(Survey!BL83) + ABS(Survey!BY83)</f>
        <v>0</v>
      </c>
      <c r="AF83" s="92">
        <f>SUM(SUMIF(Survey!CC83:CH83,{"&gt;0","&lt;0"})*{1,-1})+SUM(SUMIF(Survey!CJ83:CO83,{"&gt;0","&lt;0"})*{1,-1})</f>
        <v>0</v>
      </c>
      <c r="AG83" s="91">
        <f t="shared" si="41"/>
        <v>0</v>
      </c>
      <c r="AH83" s="91">
        <f t="shared" si="42"/>
        <v>0</v>
      </c>
      <c r="AI83" s="100" t="str">
        <f t="shared" si="43"/>
        <v>Fail</v>
      </c>
      <c r="AJ83" s="110">
        <f>SUM(SUMIF(Survey!CZ83:DA83,{"&gt;0","&lt;0"})*{1,-1})</f>
        <v>0</v>
      </c>
      <c r="AK83" s="113">
        <f t="shared" si="44"/>
        <v>0</v>
      </c>
      <c r="AL83" s="112">
        <f t="shared" si="45"/>
        <v>100</v>
      </c>
      <c r="AM83" s="100" t="str">
        <f t="shared" si="46"/>
        <v>Fail</v>
      </c>
      <c r="AN83" s="110">
        <f>SUM(SUMIF(Survey!DC83:DL83,{"&gt;0","&lt;0"})*{1,-1})</f>
        <v>0</v>
      </c>
      <c r="AO83" s="113">
        <f t="shared" si="47"/>
        <v>0</v>
      </c>
      <c r="AP83" s="112">
        <f t="shared" si="48"/>
        <v>100</v>
      </c>
      <c r="AQ83" s="91" t="str">
        <f t="shared" si="49"/>
        <v>Fail</v>
      </c>
      <c r="AR83" s="92">
        <f>SUM(SUMIF(Survey!DO83:DU83,{"&gt;0","&lt;0"})*{1,-1})</f>
        <v>0</v>
      </c>
      <c r="AS83" s="91">
        <f t="shared" si="50"/>
        <v>0</v>
      </c>
      <c r="AT83" s="91">
        <f t="shared" si="51"/>
        <v>100</v>
      </c>
      <c r="AU83" s="100" t="str">
        <f t="shared" si="52"/>
        <v>Fail</v>
      </c>
      <c r="AV83" s="110">
        <f>SUM(SUMIF(Survey!DW83:EC83,{"&gt;0","&lt;0"})*{1,-1})</f>
        <v>0</v>
      </c>
      <c r="AW83" s="113">
        <f t="shared" si="53"/>
        <v>0</v>
      </c>
      <c r="AX83" s="112">
        <f t="shared" si="54"/>
        <v>100</v>
      </c>
    </row>
    <row r="84" spans="1:50" x14ac:dyDescent="0.35">
      <c r="A84" s="1">
        <v>81</v>
      </c>
      <c r="B84" s="91" t="str">
        <f t="shared" si="29"/>
        <v>Fail</v>
      </c>
      <c r="C84" s="91">
        <f>Survey!I84</f>
        <v>0</v>
      </c>
      <c r="D84" s="91" t="str">
        <f t="shared" si="28"/>
        <v>Fail</v>
      </c>
      <c r="E84" s="91" t="str">
        <f>IF(COUNTIF(J84:T84:Q84,"Fail"),"Fail","Pass")</f>
        <v>Fail</v>
      </c>
      <c r="G84" s="100" t="str">
        <f t="shared" si="30"/>
        <v>Pass</v>
      </c>
      <c r="H84" s="101">
        <f>COUNTBLANK(Survey!$A$3:$EI$3)</f>
        <v>5</v>
      </c>
      <c r="I84" s="102">
        <f>COUNTA(Survey!$A$3:$EI$3)</f>
        <v>134</v>
      </c>
      <c r="J84" s="100" t="str">
        <f t="shared" si="31"/>
        <v>Fail</v>
      </c>
      <c r="K84" s="103">
        <f>COUNTBLANK(Survey!B84)+COUNTBLANK(Survey!D84:F84)+COUNTBLANK(Survey!H84:J84)+COUNTBLANK(Survey!L84:O84)+COUNTBLANK(Survey!Q84)+COUNTBLANK(Survey!T84:V84)+COUNTBLANK(Survey!Y84:Z84)</f>
        <v>17</v>
      </c>
      <c r="L84" s="100" t="str">
        <f t="shared" si="32"/>
        <v>Fail</v>
      </c>
      <c r="M84" s="104">
        <f>Survey!F84</f>
        <v>0</v>
      </c>
      <c r="N84" s="105">
        <f>LEN(Survey!G84)</f>
        <v>0</v>
      </c>
      <c r="O84" s="100" t="str">
        <f t="shared" si="33"/>
        <v>Fail</v>
      </c>
      <c r="P84" s="106">
        <f>(Survey!$AE84)</f>
        <v>0</v>
      </c>
      <c r="Q84" s="100" t="str">
        <f>IF(OR(MIN(R84:S84)&lt;-1,S84&gt;R84,ISBLANK(Survey!AK84),ISBLANK(Survey!AL84)),"Fail",IF(MAX(R84:S84)&gt;1, "Warning","Pass"))</f>
        <v>Fail</v>
      </c>
      <c r="R84" s="107">
        <f>Survey!AK84</f>
        <v>0</v>
      </c>
      <c r="S84" s="108">
        <f>Survey!AL84</f>
        <v>0</v>
      </c>
      <c r="T84" s="91" t="str">
        <f t="shared" si="34"/>
        <v>Fail</v>
      </c>
      <c r="U84" s="92">
        <f>ABS(Survey!$AE84)</f>
        <v>0</v>
      </c>
      <c r="V84" s="92">
        <f>SUM(SUMIF(Survey!AN84:AS84,{"&gt;0","&lt;0"})*{1,-1})-SUM(SUMIF(Survey!AU84:AZ84,{"&gt;0","&lt;0"})*{1,-1})</f>
        <v>0</v>
      </c>
      <c r="W84" s="109" t="str">
        <f t="shared" si="35"/>
        <v>No holdings</v>
      </c>
      <c r="X84" s="91">
        <f t="shared" si="36"/>
        <v>0</v>
      </c>
      <c r="Y84" s="100" t="str">
        <f t="shared" si="37"/>
        <v>Fail</v>
      </c>
      <c r="Z84" s="110">
        <f>ABS(Survey!$AE84)</f>
        <v>0</v>
      </c>
      <c r="AA84" s="110">
        <f>SUM(SUMIF(Survey!BB84:BM84,{"&gt;0","&lt;0"})*{1,-1})-SUM(SUMIF(Survey!BO84:BZ84,{"&gt;0","&lt;0"})*{1,-1})</f>
        <v>0</v>
      </c>
      <c r="AB84" s="111" t="str">
        <f t="shared" si="38"/>
        <v>No holdings</v>
      </c>
      <c r="AC84" s="112">
        <f t="shared" si="39"/>
        <v>0</v>
      </c>
      <c r="AD84" s="91" t="str">
        <f t="shared" si="40"/>
        <v>Pass</v>
      </c>
      <c r="AE84" s="92">
        <f>ABS(Survey!BL84) + ABS(Survey!BY84)</f>
        <v>0</v>
      </c>
      <c r="AF84" s="92">
        <f>SUM(SUMIF(Survey!CC84:CH84,{"&gt;0","&lt;0"})*{1,-1})+SUM(SUMIF(Survey!CJ84:CO84,{"&gt;0","&lt;0"})*{1,-1})</f>
        <v>0</v>
      </c>
      <c r="AG84" s="91">
        <f t="shared" si="41"/>
        <v>0</v>
      </c>
      <c r="AH84" s="91">
        <f t="shared" si="42"/>
        <v>0</v>
      </c>
      <c r="AI84" s="100" t="str">
        <f t="shared" si="43"/>
        <v>Fail</v>
      </c>
      <c r="AJ84" s="110">
        <f>SUM(SUMIF(Survey!CZ84:DA84,{"&gt;0","&lt;0"})*{1,-1})</f>
        <v>0</v>
      </c>
      <c r="AK84" s="113">
        <f t="shared" si="44"/>
        <v>0</v>
      </c>
      <c r="AL84" s="112">
        <f t="shared" si="45"/>
        <v>100</v>
      </c>
      <c r="AM84" s="100" t="str">
        <f t="shared" si="46"/>
        <v>Fail</v>
      </c>
      <c r="AN84" s="110">
        <f>SUM(SUMIF(Survey!DC84:DL84,{"&gt;0","&lt;0"})*{1,-1})</f>
        <v>0</v>
      </c>
      <c r="AO84" s="113">
        <f t="shared" si="47"/>
        <v>0</v>
      </c>
      <c r="AP84" s="112">
        <f t="shared" si="48"/>
        <v>100</v>
      </c>
      <c r="AQ84" s="91" t="str">
        <f t="shared" si="49"/>
        <v>Fail</v>
      </c>
      <c r="AR84" s="92">
        <f>SUM(SUMIF(Survey!DO84:DU84,{"&gt;0","&lt;0"})*{1,-1})</f>
        <v>0</v>
      </c>
      <c r="AS84" s="91">
        <f t="shared" si="50"/>
        <v>0</v>
      </c>
      <c r="AT84" s="91">
        <f t="shared" si="51"/>
        <v>100</v>
      </c>
      <c r="AU84" s="100" t="str">
        <f t="shared" si="52"/>
        <v>Fail</v>
      </c>
      <c r="AV84" s="110">
        <f>SUM(SUMIF(Survey!DW84:EC84,{"&gt;0","&lt;0"})*{1,-1})</f>
        <v>0</v>
      </c>
      <c r="AW84" s="113">
        <f t="shared" si="53"/>
        <v>0</v>
      </c>
      <c r="AX84" s="112">
        <f t="shared" si="54"/>
        <v>100</v>
      </c>
    </row>
    <row r="85" spans="1:50" x14ac:dyDescent="0.35">
      <c r="A85" s="1">
        <v>82</v>
      </c>
      <c r="B85" s="91" t="str">
        <f t="shared" si="29"/>
        <v>Fail</v>
      </c>
      <c r="C85" s="91">
        <f>Survey!I85</f>
        <v>0</v>
      </c>
      <c r="D85" s="91" t="str">
        <f t="shared" si="28"/>
        <v>Fail</v>
      </c>
      <c r="E85" s="91" t="str">
        <f>IF(COUNTIF(J85:T85:Q85,"Fail"),"Fail","Pass")</f>
        <v>Fail</v>
      </c>
      <c r="G85" s="100" t="str">
        <f t="shared" si="30"/>
        <v>Pass</v>
      </c>
      <c r="H85" s="101">
        <f>COUNTBLANK(Survey!$A$3:$EI$3)</f>
        <v>5</v>
      </c>
      <c r="I85" s="102">
        <f>COUNTA(Survey!$A$3:$EI$3)</f>
        <v>134</v>
      </c>
      <c r="J85" s="100" t="str">
        <f t="shared" si="31"/>
        <v>Fail</v>
      </c>
      <c r="K85" s="103">
        <f>COUNTBLANK(Survey!B85)+COUNTBLANK(Survey!D85:F85)+COUNTBLANK(Survey!H85:J85)+COUNTBLANK(Survey!L85:O85)+COUNTBLANK(Survey!Q85)+COUNTBLANK(Survey!T85:V85)+COUNTBLANK(Survey!Y85:Z85)</f>
        <v>17</v>
      </c>
      <c r="L85" s="100" t="str">
        <f t="shared" si="32"/>
        <v>Fail</v>
      </c>
      <c r="M85" s="104">
        <f>Survey!F85</f>
        <v>0</v>
      </c>
      <c r="N85" s="105">
        <f>LEN(Survey!G85)</f>
        <v>0</v>
      </c>
      <c r="O85" s="100" t="str">
        <f t="shared" si="33"/>
        <v>Fail</v>
      </c>
      <c r="P85" s="106">
        <f>(Survey!$AE85)</f>
        <v>0</v>
      </c>
      <c r="Q85" s="100" t="str">
        <f>IF(OR(MIN(R85:S85)&lt;-1,S85&gt;R85,ISBLANK(Survey!AK85),ISBLANK(Survey!AL85)),"Fail",IF(MAX(R85:S85)&gt;1, "Warning","Pass"))</f>
        <v>Fail</v>
      </c>
      <c r="R85" s="107">
        <f>Survey!AK85</f>
        <v>0</v>
      </c>
      <c r="S85" s="108">
        <f>Survey!AL85</f>
        <v>0</v>
      </c>
      <c r="T85" s="91" t="str">
        <f t="shared" si="34"/>
        <v>Fail</v>
      </c>
      <c r="U85" s="92">
        <f>ABS(Survey!$AE85)</f>
        <v>0</v>
      </c>
      <c r="V85" s="92">
        <f>SUM(SUMIF(Survey!AN85:AS85,{"&gt;0","&lt;0"})*{1,-1})-SUM(SUMIF(Survey!AU85:AZ85,{"&gt;0","&lt;0"})*{1,-1})</f>
        <v>0</v>
      </c>
      <c r="W85" s="109" t="str">
        <f t="shared" si="35"/>
        <v>No holdings</v>
      </c>
      <c r="X85" s="91">
        <f t="shared" si="36"/>
        <v>0</v>
      </c>
      <c r="Y85" s="100" t="str">
        <f t="shared" si="37"/>
        <v>Fail</v>
      </c>
      <c r="Z85" s="110">
        <f>ABS(Survey!$AE85)</f>
        <v>0</v>
      </c>
      <c r="AA85" s="110">
        <f>SUM(SUMIF(Survey!BB85:BM85,{"&gt;0","&lt;0"})*{1,-1})-SUM(SUMIF(Survey!BO85:BZ85,{"&gt;0","&lt;0"})*{1,-1})</f>
        <v>0</v>
      </c>
      <c r="AB85" s="111" t="str">
        <f t="shared" si="38"/>
        <v>No holdings</v>
      </c>
      <c r="AC85" s="112">
        <f t="shared" si="39"/>
        <v>0</v>
      </c>
      <c r="AD85" s="91" t="str">
        <f t="shared" si="40"/>
        <v>Pass</v>
      </c>
      <c r="AE85" s="92">
        <f>ABS(Survey!BL85) + ABS(Survey!BY85)</f>
        <v>0</v>
      </c>
      <c r="AF85" s="92">
        <f>SUM(SUMIF(Survey!CC85:CH85,{"&gt;0","&lt;0"})*{1,-1})+SUM(SUMIF(Survey!CJ85:CO85,{"&gt;0","&lt;0"})*{1,-1})</f>
        <v>0</v>
      </c>
      <c r="AG85" s="91">
        <f t="shared" si="41"/>
        <v>0</v>
      </c>
      <c r="AH85" s="91">
        <f t="shared" si="42"/>
        <v>0</v>
      </c>
      <c r="AI85" s="100" t="str">
        <f t="shared" si="43"/>
        <v>Fail</v>
      </c>
      <c r="AJ85" s="110">
        <f>SUM(SUMIF(Survey!CZ85:DA85,{"&gt;0","&lt;0"})*{1,-1})</f>
        <v>0</v>
      </c>
      <c r="AK85" s="113">
        <f t="shared" si="44"/>
        <v>0</v>
      </c>
      <c r="AL85" s="112">
        <f t="shared" si="45"/>
        <v>100</v>
      </c>
      <c r="AM85" s="100" t="str">
        <f t="shared" si="46"/>
        <v>Fail</v>
      </c>
      <c r="AN85" s="110">
        <f>SUM(SUMIF(Survey!DC85:DL85,{"&gt;0","&lt;0"})*{1,-1})</f>
        <v>0</v>
      </c>
      <c r="AO85" s="113">
        <f t="shared" si="47"/>
        <v>0</v>
      </c>
      <c r="AP85" s="112">
        <f t="shared" si="48"/>
        <v>100</v>
      </c>
      <c r="AQ85" s="91" t="str">
        <f t="shared" si="49"/>
        <v>Fail</v>
      </c>
      <c r="AR85" s="92">
        <f>SUM(SUMIF(Survey!DO85:DU85,{"&gt;0","&lt;0"})*{1,-1})</f>
        <v>0</v>
      </c>
      <c r="AS85" s="91">
        <f t="shared" si="50"/>
        <v>0</v>
      </c>
      <c r="AT85" s="91">
        <f t="shared" si="51"/>
        <v>100</v>
      </c>
      <c r="AU85" s="100" t="str">
        <f t="shared" si="52"/>
        <v>Fail</v>
      </c>
      <c r="AV85" s="110">
        <f>SUM(SUMIF(Survey!DW85:EC85,{"&gt;0","&lt;0"})*{1,-1})</f>
        <v>0</v>
      </c>
      <c r="AW85" s="113">
        <f t="shared" si="53"/>
        <v>0</v>
      </c>
      <c r="AX85" s="112">
        <f t="shared" si="54"/>
        <v>100</v>
      </c>
    </row>
    <row r="86" spans="1:50" x14ac:dyDescent="0.35">
      <c r="A86" s="1">
        <v>83</v>
      </c>
      <c r="B86" s="91" t="str">
        <f t="shared" si="29"/>
        <v>Fail</v>
      </c>
      <c r="C86" s="91">
        <f>Survey!I86</f>
        <v>0</v>
      </c>
      <c r="D86" s="91" t="str">
        <f t="shared" si="28"/>
        <v>Fail</v>
      </c>
      <c r="E86" s="91" t="str">
        <f>IF(COUNTIF(J86:T86:Q86,"Fail"),"Fail","Pass")</f>
        <v>Fail</v>
      </c>
      <c r="G86" s="100" t="str">
        <f t="shared" si="30"/>
        <v>Pass</v>
      </c>
      <c r="H86" s="101">
        <f>COUNTBLANK(Survey!$A$3:$EI$3)</f>
        <v>5</v>
      </c>
      <c r="I86" s="102">
        <f>COUNTA(Survey!$A$3:$EI$3)</f>
        <v>134</v>
      </c>
      <c r="J86" s="100" t="str">
        <f t="shared" si="31"/>
        <v>Fail</v>
      </c>
      <c r="K86" s="103">
        <f>COUNTBLANK(Survey!B86)+COUNTBLANK(Survey!D86:F86)+COUNTBLANK(Survey!H86:J86)+COUNTBLANK(Survey!L86:O86)+COUNTBLANK(Survey!Q86)+COUNTBLANK(Survey!T86:V86)+COUNTBLANK(Survey!Y86:Z86)</f>
        <v>17</v>
      </c>
      <c r="L86" s="100" t="str">
        <f t="shared" si="32"/>
        <v>Fail</v>
      </c>
      <c r="M86" s="104">
        <f>Survey!F86</f>
        <v>0</v>
      </c>
      <c r="N86" s="105">
        <f>LEN(Survey!G86)</f>
        <v>0</v>
      </c>
      <c r="O86" s="100" t="str">
        <f t="shared" si="33"/>
        <v>Fail</v>
      </c>
      <c r="P86" s="106">
        <f>(Survey!$AE86)</f>
        <v>0</v>
      </c>
      <c r="Q86" s="100" t="str">
        <f>IF(OR(MIN(R86:S86)&lt;-1,S86&gt;R86,ISBLANK(Survey!AK86),ISBLANK(Survey!AL86)),"Fail",IF(MAX(R86:S86)&gt;1, "Warning","Pass"))</f>
        <v>Fail</v>
      </c>
      <c r="R86" s="107">
        <f>Survey!AK86</f>
        <v>0</v>
      </c>
      <c r="S86" s="108">
        <f>Survey!AL86</f>
        <v>0</v>
      </c>
      <c r="T86" s="91" t="str">
        <f t="shared" si="34"/>
        <v>Fail</v>
      </c>
      <c r="U86" s="92">
        <f>ABS(Survey!$AE86)</f>
        <v>0</v>
      </c>
      <c r="V86" s="92">
        <f>SUM(SUMIF(Survey!AN86:AS86,{"&gt;0","&lt;0"})*{1,-1})-SUM(SUMIF(Survey!AU86:AZ86,{"&gt;0","&lt;0"})*{1,-1})</f>
        <v>0</v>
      </c>
      <c r="W86" s="109" t="str">
        <f t="shared" si="35"/>
        <v>No holdings</v>
      </c>
      <c r="X86" s="91">
        <f t="shared" si="36"/>
        <v>0</v>
      </c>
      <c r="Y86" s="100" t="str">
        <f t="shared" si="37"/>
        <v>Fail</v>
      </c>
      <c r="Z86" s="110">
        <f>ABS(Survey!$AE86)</f>
        <v>0</v>
      </c>
      <c r="AA86" s="110">
        <f>SUM(SUMIF(Survey!BB86:BM86,{"&gt;0","&lt;0"})*{1,-1})-SUM(SUMIF(Survey!BO86:BZ86,{"&gt;0","&lt;0"})*{1,-1})</f>
        <v>0</v>
      </c>
      <c r="AB86" s="111" t="str">
        <f t="shared" si="38"/>
        <v>No holdings</v>
      </c>
      <c r="AC86" s="112">
        <f t="shared" si="39"/>
        <v>0</v>
      </c>
      <c r="AD86" s="91" t="str">
        <f t="shared" si="40"/>
        <v>Pass</v>
      </c>
      <c r="AE86" s="92">
        <f>ABS(Survey!BL86) + ABS(Survey!BY86)</f>
        <v>0</v>
      </c>
      <c r="AF86" s="92">
        <f>SUM(SUMIF(Survey!CC86:CH86,{"&gt;0","&lt;0"})*{1,-1})+SUM(SUMIF(Survey!CJ86:CO86,{"&gt;0","&lt;0"})*{1,-1})</f>
        <v>0</v>
      </c>
      <c r="AG86" s="91">
        <f t="shared" si="41"/>
        <v>0</v>
      </c>
      <c r="AH86" s="91">
        <f t="shared" si="42"/>
        <v>0</v>
      </c>
      <c r="AI86" s="100" t="str">
        <f t="shared" si="43"/>
        <v>Fail</v>
      </c>
      <c r="AJ86" s="110">
        <f>SUM(SUMIF(Survey!CZ86:DA86,{"&gt;0","&lt;0"})*{1,-1})</f>
        <v>0</v>
      </c>
      <c r="AK86" s="113">
        <f t="shared" si="44"/>
        <v>0</v>
      </c>
      <c r="AL86" s="112">
        <f t="shared" si="45"/>
        <v>100</v>
      </c>
      <c r="AM86" s="100" t="str">
        <f t="shared" si="46"/>
        <v>Fail</v>
      </c>
      <c r="AN86" s="110">
        <f>SUM(SUMIF(Survey!DC86:DL86,{"&gt;0","&lt;0"})*{1,-1})</f>
        <v>0</v>
      </c>
      <c r="AO86" s="113">
        <f t="shared" si="47"/>
        <v>0</v>
      </c>
      <c r="AP86" s="112">
        <f t="shared" si="48"/>
        <v>100</v>
      </c>
      <c r="AQ86" s="91" t="str">
        <f t="shared" si="49"/>
        <v>Fail</v>
      </c>
      <c r="AR86" s="92">
        <f>SUM(SUMIF(Survey!DO86:DU86,{"&gt;0","&lt;0"})*{1,-1})</f>
        <v>0</v>
      </c>
      <c r="AS86" s="91">
        <f t="shared" si="50"/>
        <v>0</v>
      </c>
      <c r="AT86" s="91">
        <f t="shared" si="51"/>
        <v>100</v>
      </c>
      <c r="AU86" s="100" t="str">
        <f t="shared" si="52"/>
        <v>Fail</v>
      </c>
      <c r="AV86" s="110">
        <f>SUM(SUMIF(Survey!DW86:EC86,{"&gt;0","&lt;0"})*{1,-1})</f>
        <v>0</v>
      </c>
      <c r="AW86" s="113">
        <f t="shared" si="53"/>
        <v>0</v>
      </c>
      <c r="AX86" s="112">
        <f t="shared" si="54"/>
        <v>100</v>
      </c>
    </row>
    <row r="87" spans="1:50" x14ac:dyDescent="0.35">
      <c r="A87" s="1">
        <v>84</v>
      </c>
      <c r="B87" s="91" t="str">
        <f t="shared" si="29"/>
        <v>Fail</v>
      </c>
      <c r="C87" s="91">
        <f>Survey!I87</f>
        <v>0</v>
      </c>
      <c r="D87" s="91" t="str">
        <f t="shared" si="28"/>
        <v>Fail</v>
      </c>
      <c r="E87" s="91" t="str">
        <f>IF(COUNTIF(J87:T87:Q87,"Fail"),"Fail","Pass")</f>
        <v>Fail</v>
      </c>
      <c r="G87" s="100" t="str">
        <f t="shared" si="30"/>
        <v>Pass</v>
      </c>
      <c r="H87" s="101">
        <f>COUNTBLANK(Survey!$A$3:$EI$3)</f>
        <v>5</v>
      </c>
      <c r="I87" s="102">
        <f>COUNTA(Survey!$A$3:$EI$3)</f>
        <v>134</v>
      </c>
      <c r="J87" s="100" t="str">
        <f t="shared" si="31"/>
        <v>Fail</v>
      </c>
      <c r="K87" s="103">
        <f>COUNTBLANK(Survey!B87)+COUNTBLANK(Survey!D87:F87)+COUNTBLANK(Survey!H87:J87)+COUNTBLANK(Survey!L87:O87)+COUNTBLANK(Survey!Q87)+COUNTBLANK(Survey!T87:V87)+COUNTBLANK(Survey!Y87:Z87)</f>
        <v>17</v>
      </c>
      <c r="L87" s="100" t="str">
        <f t="shared" si="32"/>
        <v>Fail</v>
      </c>
      <c r="M87" s="104">
        <f>Survey!F87</f>
        <v>0</v>
      </c>
      <c r="N87" s="105">
        <f>LEN(Survey!G87)</f>
        <v>0</v>
      </c>
      <c r="O87" s="100" t="str">
        <f t="shared" si="33"/>
        <v>Fail</v>
      </c>
      <c r="P87" s="106">
        <f>(Survey!$AE87)</f>
        <v>0</v>
      </c>
      <c r="Q87" s="100" t="str">
        <f>IF(OR(MIN(R87:S87)&lt;-1,S87&gt;R87,ISBLANK(Survey!AK87),ISBLANK(Survey!AL87)),"Fail",IF(MAX(R87:S87)&gt;1, "Warning","Pass"))</f>
        <v>Fail</v>
      </c>
      <c r="R87" s="107">
        <f>Survey!AK87</f>
        <v>0</v>
      </c>
      <c r="S87" s="108">
        <f>Survey!AL87</f>
        <v>0</v>
      </c>
      <c r="T87" s="91" t="str">
        <f t="shared" si="34"/>
        <v>Fail</v>
      </c>
      <c r="U87" s="92">
        <f>ABS(Survey!$AE87)</f>
        <v>0</v>
      </c>
      <c r="V87" s="92">
        <f>SUM(SUMIF(Survey!AN87:AS87,{"&gt;0","&lt;0"})*{1,-1})-SUM(SUMIF(Survey!AU87:AZ87,{"&gt;0","&lt;0"})*{1,-1})</f>
        <v>0</v>
      </c>
      <c r="W87" s="109" t="str">
        <f t="shared" si="35"/>
        <v>No holdings</v>
      </c>
      <c r="X87" s="91">
        <f t="shared" si="36"/>
        <v>0</v>
      </c>
      <c r="Y87" s="100" t="str">
        <f t="shared" si="37"/>
        <v>Fail</v>
      </c>
      <c r="Z87" s="110">
        <f>ABS(Survey!$AE87)</f>
        <v>0</v>
      </c>
      <c r="AA87" s="110">
        <f>SUM(SUMIF(Survey!BB87:BM87,{"&gt;0","&lt;0"})*{1,-1})-SUM(SUMIF(Survey!BO87:BZ87,{"&gt;0","&lt;0"})*{1,-1})</f>
        <v>0</v>
      </c>
      <c r="AB87" s="111" t="str">
        <f t="shared" si="38"/>
        <v>No holdings</v>
      </c>
      <c r="AC87" s="112">
        <f t="shared" si="39"/>
        <v>0</v>
      </c>
      <c r="AD87" s="91" t="str">
        <f t="shared" si="40"/>
        <v>Pass</v>
      </c>
      <c r="AE87" s="92">
        <f>ABS(Survey!BL87) + ABS(Survey!BY87)</f>
        <v>0</v>
      </c>
      <c r="AF87" s="92">
        <f>SUM(SUMIF(Survey!CC87:CH87,{"&gt;0","&lt;0"})*{1,-1})+SUM(SUMIF(Survey!CJ87:CO87,{"&gt;0","&lt;0"})*{1,-1})</f>
        <v>0</v>
      </c>
      <c r="AG87" s="91">
        <f t="shared" si="41"/>
        <v>0</v>
      </c>
      <c r="AH87" s="91">
        <f t="shared" si="42"/>
        <v>0</v>
      </c>
      <c r="AI87" s="100" t="str">
        <f t="shared" si="43"/>
        <v>Fail</v>
      </c>
      <c r="AJ87" s="110">
        <f>SUM(SUMIF(Survey!CZ87:DA87,{"&gt;0","&lt;0"})*{1,-1})</f>
        <v>0</v>
      </c>
      <c r="AK87" s="113">
        <f t="shared" si="44"/>
        <v>0</v>
      </c>
      <c r="AL87" s="112">
        <f t="shared" si="45"/>
        <v>100</v>
      </c>
      <c r="AM87" s="100" t="str">
        <f t="shared" si="46"/>
        <v>Fail</v>
      </c>
      <c r="AN87" s="110">
        <f>SUM(SUMIF(Survey!DC87:DL87,{"&gt;0","&lt;0"})*{1,-1})</f>
        <v>0</v>
      </c>
      <c r="AO87" s="113">
        <f t="shared" si="47"/>
        <v>0</v>
      </c>
      <c r="AP87" s="112">
        <f t="shared" si="48"/>
        <v>100</v>
      </c>
      <c r="AQ87" s="91" t="str">
        <f t="shared" si="49"/>
        <v>Fail</v>
      </c>
      <c r="AR87" s="92">
        <f>SUM(SUMIF(Survey!DO87:DU87,{"&gt;0","&lt;0"})*{1,-1})</f>
        <v>0</v>
      </c>
      <c r="AS87" s="91">
        <f t="shared" si="50"/>
        <v>0</v>
      </c>
      <c r="AT87" s="91">
        <f t="shared" si="51"/>
        <v>100</v>
      </c>
      <c r="AU87" s="100" t="str">
        <f t="shared" si="52"/>
        <v>Fail</v>
      </c>
      <c r="AV87" s="110">
        <f>SUM(SUMIF(Survey!DW87:EC87,{"&gt;0","&lt;0"})*{1,-1})</f>
        <v>0</v>
      </c>
      <c r="AW87" s="113">
        <f t="shared" si="53"/>
        <v>0</v>
      </c>
      <c r="AX87" s="112">
        <f t="shared" si="54"/>
        <v>100</v>
      </c>
    </row>
    <row r="88" spans="1:50" x14ac:dyDescent="0.35">
      <c r="A88" s="1">
        <v>85</v>
      </c>
      <c r="B88" s="91" t="str">
        <f t="shared" si="29"/>
        <v>Fail</v>
      </c>
      <c r="C88" s="91">
        <f>Survey!I88</f>
        <v>0</v>
      </c>
      <c r="D88" s="91" t="str">
        <f t="shared" si="28"/>
        <v>Fail</v>
      </c>
      <c r="E88" s="91" t="str">
        <f>IF(COUNTIF(J88:T88:Q88,"Fail"),"Fail","Pass")</f>
        <v>Fail</v>
      </c>
      <c r="G88" s="100" t="str">
        <f t="shared" si="30"/>
        <v>Pass</v>
      </c>
      <c r="H88" s="101">
        <f>COUNTBLANK(Survey!$A$3:$EI$3)</f>
        <v>5</v>
      </c>
      <c r="I88" s="102">
        <f>COUNTA(Survey!$A$3:$EI$3)</f>
        <v>134</v>
      </c>
      <c r="J88" s="100" t="str">
        <f t="shared" si="31"/>
        <v>Fail</v>
      </c>
      <c r="K88" s="103">
        <f>COUNTBLANK(Survey!B88)+COUNTBLANK(Survey!D88:F88)+COUNTBLANK(Survey!H88:J88)+COUNTBLANK(Survey!L88:O88)+COUNTBLANK(Survey!Q88)+COUNTBLANK(Survey!T88:V88)+COUNTBLANK(Survey!Y88:Z88)</f>
        <v>17</v>
      </c>
      <c r="L88" s="100" t="str">
        <f t="shared" si="32"/>
        <v>Fail</v>
      </c>
      <c r="M88" s="104">
        <f>Survey!F88</f>
        <v>0</v>
      </c>
      <c r="N88" s="105">
        <f>LEN(Survey!G88)</f>
        <v>0</v>
      </c>
      <c r="O88" s="100" t="str">
        <f t="shared" si="33"/>
        <v>Fail</v>
      </c>
      <c r="P88" s="106">
        <f>(Survey!$AE88)</f>
        <v>0</v>
      </c>
      <c r="Q88" s="100" t="str">
        <f>IF(OR(MIN(R88:S88)&lt;-1,S88&gt;R88,ISBLANK(Survey!AK88),ISBLANK(Survey!AL88)),"Fail",IF(MAX(R88:S88)&gt;1, "Warning","Pass"))</f>
        <v>Fail</v>
      </c>
      <c r="R88" s="107">
        <f>Survey!AK88</f>
        <v>0</v>
      </c>
      <c r="S88" s="108">
        <f>Survey!AL88</f>
        <v>0</v>
      </c>
      <c r="T88" s="91" t="str">
        <f t="shared" si="34"/>
        <v>Fail</v>
      </c>
      <c r="U88" s="92">
        <f>ABS(Survey!$AE88)</f>
        <v>0</v>
      </c>
      <c r="V88" s="92">
        <f>SUM(SUMIF(Survey!AN88:AS88,{"&gt;0","&lt;0"})*{1,-1})-SUM(SUMIF(Survey!AU88:AZ88,{"&gt;0","&lt;0"})*{1,-1})</f>
        <v>0</v>
      </c>
      <c r="W88" s="109" t="str">
        <f t="shared" si="35"/>
        <v>No holdings</v>
      </c>
      <c r="X88" s="91">
        <f t="shared" si="36"/>
        <v>0</v>
      </c>
      <c r="Y88" s="100" t="str">
        <f t="shared" si="37"/>
        <v>Fail</v>
      </c>
      <c r="Z88" s="110">
        <f>ABS(Survey!$AE88)</f>
        <v>0</v>
      </c>
      <c r="AA88" s="110">
        <f>SUM(SUMIF(Survey!BB88:BM88,{"&gt;0","&lt;0"})*{1,-1})-SUM(SUMIF(Survey!BO88:BZ88,{"&gt;0","&lt;0"})*{1,-1})</f>
        <v>0</v>
      </c>
      <c r="AB88" s="111" t="str">
        <f t="shared" si="38"/>
        <v>No holdings</v>
      </c>
      <c r="AC88" s="112">
        <f t="shared" si="39"/>
        <v>0</v>
      </c>
      <c r="AD88" s="91" t="str">
        <f t="shared" si="40"/>
        <v>Pass</v>
      </c>
      <c r="AE88" s="92">
        <f>ABS(Survey!BL88) + ABS(Survey!BY88)</f>
        <v>0</v>
      </c>
      <c r="AF88" s="92">
        <f>SUM(SUMIF(Survey!CC88:CH88,{"&gt;0","&lt;0"})*{1,-1})+SUM(SUMIF(Survey!CJ88:CO88,{"&gt;0","&lt;0"})*{1,-1})</f>
        <v>0</v>
      </c>
      <c r="AG88" s="91">
        <f t="shared" si="41"/>
        <v>0</v>
      </c>
      <c r="AH88" s="91">
        <f t="shared" si="42"/>
        <v>0</v>
      </c>
      <c r="AI88" s="100" t="str">
        <f t="shared" si="43"/>
        <v>Fail</v>
      </c>
      <c r="AJ88" s="110">
        <f>SUM(SUMIF(Survey!CZ88:DA88,{"&gt;0","&lt;0"})*{1,-1})</f>
        <v>0</v>
      </c>
      <c r="AK88" s="113">
        <f t="shared" si="44"/>
        <v>0</v>
      </c>
      <c r="AL88" s="112">
        <f t="shared" si="45"/>
        <v>100</v>
      </c>
      <c r="AM88" s="100" t="str">
        <f t="shared" si="46"/>
        <v>Fail</v>
      </c>
      <c r="AN88" s="110">
        <f>SUM(SUMIF(Survey!DC88:DL88,{"&gt;0","&lt;0"})*{1,-1})</f>
        <v>0</v>
      </c>
      <c r="AO88" s="113">
        <f t="shared" si="47"/>
        <v>0</v>
      </c>
      <c r="AP88" s="112">
        <f t="shared" si="48"/>
        <v>100</v>
      </c>
      <c r="AQ88" s="91" t="str">
        <f t="shared" si="49"/>
        <v>Fail</v>
      </c>
      <c r="AR88" s="92">
        <f>SUM(SUMIF(Survey!DO88:DU88,{"&gt;0","&lt;0"})*{1,-1})</f>
        <v>0</v>
      </c>
      <c r="AS88" s="91">
        <f t="shared" si="50"/>
        <v>0</v>
      </c>
      <c r="AT88" s="91">
        <f t="shared" si="51"/>
        <v>100</v>
      </c>
      <c r="AU88" s="100" t="str">
        <f t="shared" si="52"/>
        <v>Fail</v>
      </c>
      <c r="AV88" s="110">
        <f>SUM(SUMIF(Survey!DW88:EC88,{"&gt;0","&lt;0"})*{1,-1})</f>
        <v>0</v>
      </c>
      <c r="AW88" s="113">
        <f t="shared" si="53"/>
        <v>0</v>
      </c>
      <c r="AX88" s="112">
        <f t="shared" si="54"/>
        <v>100</v>
      </c>
    </row>
    <row r="89" spans="1:50" x14ac:dyDescent="0.35">
      <c r="A89" s="1">
        <v>86</v>
      </c>
      <c r="B89" s="91" t="str">
        <f t="shared" si="29"/>
        <v>Fail</v>
      </c>
      <c r="C89" s="91">
        <f>Survey!I89</f>
        <v>0</v>
      </c>
      <c r="D89" s="91" t="str">
        <f t="shared" si="28"/>
        <v>Fail</v>
      </c>
      <c r="E89" s="91" t="str">
        <f>IF(COUNTIF(J89:T89:Q89,"Fail"),"Fail","Pass")</f>
        <v>Fail</v>
      </c>
      <c r="G89" s="100" t="str">
        <f t="shared" si="30"/>
        <v>Pass</v>
      </c>
      <c r="H89" s="101">
        <f>COUNTBLANK(Survey!$A$3:$EI$3)</f>
        <v>5</v>
      </c>
      <c r="I89" s="102">
        <f>COUNTA(Survey!$A$3:$EI$3)</f>
        <v>134</v>
      </c>
      <c r="J89" s="100" t="str">
        <f t="shared" si="31"/>
        <v>Fail</v>
      </c>
      <c r="K89" s="103">
        <f>COUNTBLANK(Survey!B89)+COUNTBLANK(Survey!D89:F89)+COUNTBLANK(Survey!H89:J89)+COUNTBLANK(Survey!L89:O89)+COUNTBLANK(Survey!Q89)+COUNTBLANK(Survey!T89:V89)+COUNTBLANK(Survey!Y89:Z89)</f>
        <v>17</v>
      </c>
      <c r="L89" s="100" t="str">
        <f t="shared" si="32"/>
        <v>Fail</v>
      </c>
      <c r="M89" s="104">
        <f>Survey!F89</f>
        <v>0</v>
      </c>
      <c r="N89" s="105">
        <f>LEN(Survey!G89)</f>
        <v>0</v>
      </c>
      <c r="O89" s="100" t="str">
        <f t="shared" si="33"/>
        <v>Fail</v>
      </c>
      <c r="P89" s="106">
        <f>(Survey!$AE89)</f>
        <v>0</v>
      </c>
      <c r="Q89" s="100" t="str">
        <f>IF(OR(MIN(R89:S89)&lt;-1,S89&gt;R89,ISBLANK(Survey!AK89),ISBLANK(Survey!AL89)),"Fail",IF(MAX(R89:S89)&gt;1, "Warning","Pass"))</f>
        <v>Fail</v>
      </c>
      <c r="R89" s="107">
        <f>Survey!AK89</f>
        <v>0</v>
      </c>
      <c r="S89" s="108">
        <f>Survey!AL89</f>
        <v>0</v>
      </c>
      <c r="T89" s="91" t="str">
        <f t="shared" si="34"/>
        <v>Fail</v>
      </c>
      <c r="U89" s="92">
        <f>ABS(Survey!$AE89)</f>
        <v>0</v>
      </c>
      <c r="V89" s="92">
        <f>SUM(SUMIF(Survey!AN89:AS89,{"&gt;0","&lt;0"})*{1,-1})-SUM(SUMIF(Survey!AU89:AZ89,{"&gt;0","&lt;0"})*{1,-1})</f>
        <v>0</v>
      </c>
      <c r="W89" s="109" t="str">
        <f t="shared" si="35"/>
        <v>No holdings</v>
      </c>
      <c r="X89" s="91">
        <f t="shared" si="36"/>
        <v>0</v>
      </c>
      <c r="Y89" s="100" t="str">
        <f t="shared" si="37"/>
        <v>Fail</v>
      </c>
      <c r="Z89" s="110">
        <f>ABS(Survey!$AE89)</f>
        <v>0</v>
      </c>
      <c r="AA89" s="110">
        <f>SUM(SUMIF(Survey!BB89:BM89,{"&gt;0","&lt;0"})*{1,-1})-SUM(SUMIF(Survey!BO89:BZ89,{"&gt;0","&lt;0"})*{1,-1})</f>
        <v>0</v>
      </c>
      <c r="AB89" s="111" t="str">
        <f t="shared" si="38"/>
        <v>No holdings</v>
      </c>
      <c r="AC89" s="112">
        <f t="shared" si="39"/>
        <v>0</v>
      </c>
      <c r="AD89" s="91" t="str">
        <f t="shared" si="40"/>
        <v>Pass</v>
      </c>
      <c r="AE89" s="92">
        <f>ABS(Survey!BL89) + ABS(Survey!BY89)</f>
        <v>0</v>
      </c>
      <c r="AF89" s="92">
        <f>SUM(SUMIF(Survey!CC89:CH89,{"&gt;0","&lt;0"})*{1,-1})+SUM(SUMIF(Survey!CJ89:CO89,{"&gt;0","&lt;0"})*{1,-1})</f>
        <v>0</v>
      </c>
      <c r="AG89" s="91">
        <f t="shared" si="41"/>
        <v>0</v>
      </c>
      <c r="AH89" s="91">
        <f t="shared" si="42"/>
        <v>0</v>
      </c>
      <c r="AI89" s="100" t="str">
        <f t="shared" si="43"/>
        <v>Fail</v>
      </c>
      <c r="AJ89" s="110">
        <f>SUM(SUMIF(Survey!CZ89:DA89,{"&gt;0","&lt;0"})*{1,-1})</f>
        <v>0</v>
      </c>
      <c r="AK89" s="113">
        <f t="shared" si="44"/>
        <v>0</v>
      </c>
      <c r="AL89" s="112">
        <f t="shared" si="45"/>
        <v>100</v>
      </c>
      <c r="AM89" s="100" t="str">
        <f t="shared" si="46"/>
        <v>Fail</v>
      </c>
      <c r="AN89" s="110">
        <f>SUM(SUMIF(Survey!DC89:DL89,{"&gt;0","&lt;0"})*{1,-1})</f>
        <v>0</v>
      </c>
      <c r="AO89" s="113">
        <f t="shared" si="47"/>
        <v>0</v>
      </c>
      <c r="AP89" s="112">
        <f t="shared" si="48"/>
        <v>100</v>
      </c>
      <c r="AQ89" s="91" t="str">
        <f t="shared" si="49"/>
        <v>Fail</v>
      </c>
      <c r="AR89" s="92">
        <f>SUM(SUMIF(Survey!DO89:DU89,{"&gt;0","&lt;0"})*{1,-1})</f>
        <v>0</v>
      </c>
      <c r="AS89" s="91">
        <f t="shared" si="50"/>
        <v>0</v>
      </c>
      <c r="AT89" s="91">
        <f t="shared" si="51"/>
        <v>100</v>
      </c>
      <c r="AU89" s="100" t="str">
        <f t="shared" si="52"/>
        <v>Fail</v>
      </c>
      <c r="AV89" s="110">
        <f>SUM(SUMIF(Survey!DW89:EC89,{"&gt;0","&lt;0"})*{1,-1})</f>
        <v>0</v>
      </c>
      <c r="AW89" s="113">
        <f t="shared" si="53"/>
        <v>0</v>
      </c>
      <c r="AX89" s="112">
        <f t="shared" si="54"/>
        <v>100</v>
      </c>
    </row>
    <row r="90" spans="1:50" x14ac:dyDescent="0.35">
      <c r="A90" s="1">
        <v>87</v>
      </c>
      <c r="B90" s="91" t="str">
        <f t="shared" si="29"/>
        <v>Fail</v>
      </c>
      <c r="C90" s="91">
        <f>Survey!I90</f>
        <v>0</v>
      </c>
      <c r="D90" s="91" t="str">
        <f t="shared" si="28"/>
        <v>Fail</v>
      </c>
      <c r="E90" s="91" t="str">
        <f>IF(COUNTIF(J90:T90:Q90,"Fail"),"Fail","Pass")</f>
        <v>Fail</v>
      </c>
      <c r="G90" s="100" t="str">
        <f t="shared" si="30"/>
        <v>Pass</v>
      </c>
      <c r="H90" s="101">
        <f>COUNTBLANK(Survey!$A$3:$EI$3)</f>
        <v>5</v>
      </c>
      <c r="I90" s="102">
        <f>COUNTA(Survey!$A$3:$EI$3)</f>
        <v>134</v>
      </c>
      <c r="J90" s="100" t="str">
        <f t="shared" si="31"/>
        <v>Fail</v>
      </c>
      <c r="K90" s="103">
        <f>COUNTBLANK(Survey!B90)+COUNTBLANK(Survey!D90:F90)+COUNTBLANK(Survey!H90:J90)+COUNTBLANK(Survey!L90:O90)+COUNTBLANK(Survey!Q90)+COUNTBLANK(Survey!T90:V90)+COUNTBLANK(Survey!Y90:Z90)</f>
        <v>17</v>
      </c>
      <c r="L90" s="100" t="str">
        <f t="shared" si="32"/>
        <v>Fail</v>
      </c>
      <c r="M90" s="104">
        <f>Survey!F90</f>
        <v>0</v>
      </c>
      <c r="N90" s="105">
        <f>LEN(Survey!G90)</f>
        <v>0</v>
      </c>
      <c r="O90" s="100" t="str">
        <f t="shared" si="33"/>
        <v>Fail</v>
      </c>
      <c r="P90" s="106">
        <f>(Survey!$AE90)</f>
        <v>0</v>
      </c>
      <c r="Q90" s="100" t="str">
        <f>IF(OR(MIN(R90:S90)&lt;-1,S90&gt;R90,ISBLANK(Survey!AK90),ISBLANK(Survey!AL90)),"Fail",IF(MAX(R90:S90)&gt;1, "Warning","Pass"))</f>
        <v>Fail</v>
      </c>
      <c r="R90" s="107">
        <f>Survey!AK90</f>
        <v>0</v>
      </c>
      <c r="S90" s="108">
        <f>Survey!AL90</f>
        <v>0</v>
      </c>
      <c r="T90" s="91" t="str">
        <f t="shared" si="34"/>
        <v>Fail</v>
      </c>
      <c r="U90" s="92">
        <f>ABS(Survey!$AE90)</f>
        <v>0</v>
      </c>
      <c r="V90" s="92">
        <f>SUM(SUMIF(Survey!AN90:AS90,{"&gt;0","&lt;0"})*{1,-1})-SUM(SUMIF(Survey!AU90:AZ90,{"&gt;0","&lt;0"})*{1,-1})</f>
        <v>0</v>
      </c>
      <c r="W90" s="109" t="str">
        <f t="shared" si="35"/>
        <v>No holdings</v>
      </c>
      <c r="X90" s="91">
        <f t="shared" si="36"/>
        <v>0</v>
      </c>
      <c r="Y90" s="100" t="str">
        <f t="shared" si="37"/>
        <v>Fail</v>
      </c>
      <c r="Z90" s="110">
        <f>ABS(Survey!$AE90)</f>
        <v>0</v>
      </c>
      <c r="AA90" s="110">
        <f>SUM(SUMIF(Survey!BB90:BM90,{"&gt;0","&lt;0"})*{1,-1})-SUM(SUMIF(Survey!BO90:BZ90,{"&gt;0","&lt;0"})*{1,-1})</f>
        <v>0</v>
      </c>
      <c r="AB90" s="111" t="str">
        <f t="shared" si="38"/>
        <v>No holdings</v>
      </c>
      <c r="AC90" s="112">
        <f t="shared" si="39"/>
        <v>0</v>
      </c>
      <c r="AD90" s="91" t="str">
        <f t="shared" si="40"/>
        <v>Pass</v>
      </c>
      <c r="AE90" s="92">
        <f>ABS(Survey!BL90) + ABS(Survey!BY90)</f>
        <v>0</v>
      </c>
      <c r="AF90" s="92">
        <f>SUM(SUMIF(Survey!CC90:CH90,{"&gt;0","&lt;0"})*{1,-1})+SUM(SUMIF(Survey!CJ90:CO90,{"&gt;0","&lt;0"})*{1,-1})</f>
        <v>0</v>
      </c>
      <c r="AG90" s="91">
        <f t="shared" si="41"/>
        <v>0</v>
      </c>
      <c r="AH90" s="91">
        <f t="shared" si="42"/>
        <v>0</v>
      </c>
      <c r="AI90" s="100" t="str">
        <f t="shared" si="43"/>
        <v>Fail</v>
      </c>
      <c r="AJ90" s="110">
        <f>SUM(SUMIF(Survey!CZ90:DA90,{"&gt;0","&lt;0"})*{1,-1})</f>
        <v>0</v>
      </c>
      <c r="AK90" s="113">
        <f t="shared" si="44"/>
        <v>0</v>
      </c>
      <c r="AL90" s="112">
        <f t="shared" si="45"/>
        <v>100</v>
      </c>
      <c r="AM90" s="100" t="str">
        <f t="shared" si="46"/>
        <v>Fail</v>
      </c>
      <c r="AN90" s="110">
        <f>SUM(SUMIF(Survey!DC90:DL90,{"&gt;0","&lt;0"})*{1,-1})</f>
        <v>0</v>
      </c>
      <c r="AO90" s="113">
        <f t="shared" si="47"/>
        <v>0</v>
      </c>
      <c r="AP90" s="112">
        <f t="shared" si="48"/>
        <v>100</v>
      </c>
      <c r="AQ90" s="91" t="str">
        <f t="shared" si="49"/>
        <v>Fail</v>
      </c>
      <c r="AR90" s="92">
        <f>SUM(SUMIF(Survey!DO90:DU90,{"&gt;0","&lt;0"})*{1,-1})</f>
        <v>0</v>
      </c>
      <c r="AS90" s="91">
        <f t="shared" si="50"/>
        <v>0</v>
      </c>
      <c r="AT90" s="91">
        <f t="shared" si="51"/>
        <v>100</v>
      </c>
      <c r="AU90" s="100" t="str">
        <f t="shared" si="52"/>
        <v>Fail</v>
      </c>
      <c r="AV90" s="110">
        <f>SUM(SUMIF(Survey!DW90:EC90,{"&gt;0","&lt;0"})*{1,-1})</f>
        <v>0</v>
      </c>
      <c r="AW90" s="113">
        <f t="shared" si="53"/>
        <v>0</v>
      </c>
      <c r="AX90" s="112">
        <f t="shared" si="54"/>
        <v>100</v>
      </c>
    </row>
    <row r="91" spans="1:50" x14ac:dyDescent="0.35">
      <c r="A91" s="1">
        <v>88</v>
      </c>
      <c r="B91" s="91" t="str">
        <f t="shared" si="29"/>
        <v>Fail</v>
      </c>
      <c r="C91" s="91">
        <f>Survey!I91</f>
        <v>0</v>
      </c>
      <c r="D91" s="91" t="str">
        <f t="shared" si="28"/>
        <v>Fail</v>
      </c>
      <c r="E91" s="91" t="str">
        <f>IF(COUNTIF(J91:T91:Q91,"Fail"),"Fail","Pass")</f>
        <v>Fail</v>
      </c>
      <c r="G91" s="100" t="str">
        <f t="shared" si="30"/>
        <v>Pass</v>
      </c>
      <c r="H91" s="101">
        <f>COUNTBLANK(Survey!$A$3:$EI$3)</f>
        <v>5</v>
      </c>
      <c r="I91" s="102">
        <f>COUNTA(Survey!$A$3:$EI$3)</f>
        <v>134</v>
      </c>
      <c r="J91" s="100" t="str">
        <f t="shared" si="31"/>
        <v>Fail</v>
      </c>
      <c r="K91" s="103">
        <f>COUNTBLANK(Survey!B91)+COUNTBLANK(Survey!D91:F91)+COUNTBLANK(Survey!H91:J91)+COUNTBLANK(Survey!L91:O91)+COUNTBLANK(Survey!Q91)+COUNTBLANK(Survey!T91:V91)+COUNTBLANK(Survey!Y91:Z91)</f>
        <v>17</v>
      </c>
      <c r="L91" s="100" t="str">
        <f t="shared" si="32"/>
        <v>Fail</v>
      </c>
      <c r="M91" s="104">
        <f>Survey!F91</f>
        <v>0</v>
      </c>
      <c r="N91" s="105">
        <f>LEN(Survey!G91)</f>
        <v>0</v>
      </c>
      <c r="O91" s="100" t="str">
        <f t="shared" si="33"/>
        <v>Fail</v>
      </c>
      <c r="P91" s="106">
        <f>(Survey!$AE91)</f>
        <v>0</v>
      </c>
      <c r="Q91" s="100" t="str">
        <f>IF(OR(MIN(R91:S91)&lt;-1,S91&gt;R91,ISBLANK(Survey!AK91),ISBLANK(Survey!AL91)),"Fail",IF(MAX(R91:S91)&gt;1, "Warning","Pass"))</f>
        <v>Fail</v>
      </c>
      <c r="R91" s="107">
        <f>Survey!AK91</f>
        <v>0</v>
      </c>
      <c r="S91" s="108">
        <f>Survey!AL91</f>
        <v>0</v>
      </c>
      <c r="T91" s="91" t="str">
        <f t="shared" si="34"/>
        <v>Fail</v>
      </c>
      <c r="U91" s="92">
        <f>ABS(Survey!$AE91)</f>
        <v>0</v>
      </c>
      <c r="V91" s="92">
        <f>SUM(SUMIF(Survey!AN91:AS91,{"&gt;0","&lt;0"})*{1,-1})-SUM(SUMIF(Survey!AU91:AZ91,{"&gt;0","&lt;0"})*{1,-1})</f>
        <v>0</v>
      </c>
      <c r="W91" s="109" t="str">
        <f t="shared" si="35"/>
        <v>No holdings</v>
      </c>
      <c r="X91" s="91">
        <f t="shared" si="36"/>
        <v>0</v>
      </c>
      <c r="Y91" s="100" t="str">
        <f t="shared" si="37"/>
        <v>Fail</v>
      </c>
      <c r="Z91" s="110">
        <f>ABS(Survey!$AE91)</f>
        <v>0</v>
      </c>
      <c r="AA91" s="110">
        <f>SUM(SUMIF(Survey!BB91:BM91,{"&gt;0","&lt;0"})*{1,-1})-SUM(SUMIF(Survey!BO91:BZ91,{"&gt;0","&lt;0"})*{1,-1})</f>
        <v>0</v>
      </c>
      <c r="AB91" s="111" t="str">
        <f t="shared" si="38"/>
        <v>No holdings</v>
      </c>
      <c r="AC91" s="112">
        <f t="shared" si="39"/>
        <v>0</v>
      </c>
      <c r="AD91" s="91" t="str">
        <f t="shared" si="40"/>
        <v>Pass</v>
      </c>
      <c r="AE91" s="92">
        <f>ABS(Survey!BL91) + ABS(Survey!BY91)</f>
        <v>0</v>
      </c>
      <c r="AF91" s="92">
        <f>SUM(SUMIF(Survey!CC91:CH91,{"&gt;0","&lt;0"})*{1,-1})+SUM(SUMIF(Survey!CJ91:CO91,{"&gt;0","&lt;0"})*{1,-1})</f>
        <v>0</v>
      </c>
      <c r="AG91" s="91">
        <f t="shared" si="41"/>
        <v>0</v>
      </c>
      <c r="AH91" s="91">
        <f t="shared" si="42"/>
        <v>0</v>
      </c>
      <c r="AI91" s="100" t="str">
        <f t="shared" si="43"/>
        <v>Fail</v>
      </c>
      <c r="AJ91" s="110">
        <f>SUM(SUMIF(Survey!CZ91:DA91,{"&gt;0","&lt;0"})*{1,-1})</f>
        <v>0</v>
      </c>
      <c r="AK91" s="113">
        <f t="shared" si="44"/>
        <v>0</v>
      </c>
      <c r="AL91" s="112">
        <f t="shared" si="45"/>
        <v>100</v>
      </c>
      <c r="AM91" s="100" t="str">
        <f t="shared" si="46"/>
        <v>Fail</v>
      </c>
      <c r="AN91" s="110">
        <f>SUM(SUMIF(Survey!DC91:DL91,{"&gt;0","&lt;0"})*{1,-1})</f>
        <v>0</v>
      </c>
      <c r="AO91" s="113">
        <f t="shared" si="47"/>
        <v>0</v>
      </c>
      <c r="AP91" s="112">
        <f t="shared" si="48"/>
        <v>100</v>
      </c>
      <c r="AQ91" s="91" t="str">
        <f t="shared" si="49"/>
        <v>Fail</v>
      </c>
      <c r="AR91" s="92">
        <f>SUM(SUMIF(Survey!DO91:DU91,{"&gt;0","&lt;0"})*{1,-1})</f>
        <v>0</v>
      </c>
      <c r="AS91" s="91">
        <f t="shared" si="50"/>
        <v>0</v>
      </c>
      <c r="AT91" s="91">
        <f t="shared" si="51"/>
        <v>100</v>
      </c>
      <c r="AU91" s="100" t="str">
        <f t="shared" si="52"/>
        <v>Fail</v>
      </c>
      <c r="AV91" s="110">
        <f>SUM(SUMIF(Survey!DW91:EC91,{"&gt;0","&lt;0"})*{1,-1})</f>
        <v>0</v>
      </c>
      <c r="AW91" s="113">
        <f t="shared" si="53"/>
        <v>0</v>
      </c>
      <c r="AX91" s="112">
        <f t="shared" si="54"/>
        <v>100</v>
      </c>
    </row>
    <row r="92" spans="1:50" x14ac:dyDescent="0.35">
      <c r="A92" s="1">
        <v>89</v>
      </c>
      <c r="B92" s="91" t="str">
        <f t="shared" si="29"/>
        <v>Fail</v>
      </c>
      <c r="C92" s="91">
        <f>Survey!I92</f>
        <v>0</v>
      </c>
      <c r="D92" s="91" t="str">
        <f t="shared" si="28"/>
        <v>Fail</v>
      </c>
      <c r="E92" s="91" t="str">
        <f>IF(COUNTIF(J92:T92:Q92,"Fail"),"Fail","Pass")</f>
        <v>Fail</v>
      </c>
      <c r="G92" s="100" t="str">
        <f t="shared" si="30"/>
        <v>Pass</v>
      </c>
      <c r="H92" s="101">
        <f>COUNTBLANK(Survey!$A$3:$EI$3)</f>
        <v>5</v>
      </c>
      <c r="I92" s="102">
        <f>COUNTA(Survey!$A$3:$EI$3)</f>
        <v>134</v>
      </c>
      <c r="J92" s="100" t="str">
        <f t="shared" si="31"/>
        <v>Fail</v>
      </c>
      <c r="K92" s="103">
        <f>COUNTBLANK(Survey!B92)+COUNTBLANK(Survey!D92:F92)+COUNTBLANK(Survey!H92:J92)+COUNTBLANK(Survey!L92:O92)+COUNTBLANK(Survey!Q92)+COUNTBLANK(Survey!T92:V92)+COUNTBLANK(Survey!Y92:Z92)</f>
        <v>17</v>
      </c>
      <c r="L92" s="100" t="str">
        <f t="shared" si="32"/>
        <v>Fail</v>
      </c>
      <c r="M92" s="104">
        <f>Survey!F92</f>
        <v>0</v>
      </c>
      <c r="N92" s="105">
        <f>LEN(Survey!G92)</f>
        <v>0</v>
      </c>
      <c r="O92" s="100" t="str">
        <f t="shared" si="33"/>
        <v>Fail</v>
      </c>
      <c r="P92" s="106">
        <f>(Survey!$AE92)</f>
        <v>0</v>
      </c>
      <c r="Q92" s="100" t="str">
        <f>IF(OR(MIN(R92:S92)&lt;-1,S92&gt;R92,ISBLANK(Survey!AK92),ISBLANK(Survey!AL92)),"Fail",IF(MAX(R92:S92)&gt;1, "Warning","Pass"))</f>
        <v>Fail</v>
      </c>
      <c r="R92" s="107">
        <f>Survey!AK92</f>
        <v>0</v>
      </c>
      <c r="S92" s="108">
        <f>Survey!AL92</f>
        <v>0</v>
      </c>
      <c r="T92" s="91" t="str">
        <f t="shared" si="34"/>
        <v>Fail</v>
      </c>
      <c r="U92" s="92">
        <f>ABS(Survey!$AE92)</f>
        <v>0</v>
      </c>
      <c r="V92" s="92">
        <f>SUM(SUMIF(Survey!AN92:AS92,{"&gt;0","&lt;0"})*{1,-1})-SUM(SUMIF(Survey!AU92:AZ92,{"&gt;0","&lt;0"})*{1,-1})</f>
        <v>0</v>
      </c>
      <c r="W92" s="109" t="str">
        <f t="shared" si="35"/>
        <v>No holdings</v>
      </c>
      <c r="X92" s="91">
        <f t="shared" si="36"/>
        <v>0</v>
      </c>
      <c r="Y92" s="100" t="str">
        <f t="shared" si="37"/>
        <v>Fail</v>
      </c>
      <c r="Z92" s="110">
        <f>ABS(Survey!$AE92)</f>
        <v>0</v>
      </c>
      <c r="AA92" s="110">
        <f>SUM(SUMIF(Survey!BB92:BM92,{"&gt;0","&lt;0"})*{1,-1})-SUM(SUMIF(Survey!BO92:BZ92,{"&gt;0","&lt;0"})*{1,-1})</f>
        <v>0</v>
      </c>
      <c r="AB92" s="111" t="str">
        <f t="shared" si="38"/>
        <v>No holdings</v>
      </c>
      <c r="AC92" s="112">
        <f t="shared" si="39"/>
        <v>0</v>
      </c>
      <c r="AD92" s="91" t="str">
        <f t="shared" si="40"/>
        <v>Pass</v>
      </c>
      <c r="AE92" s="92">
        <f>ABS(Survey!BL92) + ABS(Survey!BY92)</f>
        <v>0</v>
      </c>
      <c r="AF92" s="92">
        <f>SUM(SUMIF(Survey!CC92:CH92,{"&gt;0","&lt;0"})*{1,-1})+SUM(SUMIF(Survey!CJ92:CO92,{"&gt;0","&lt;0"})*{1,-1})</f>
        <v>0</v>
      </c>
      <c r="AG92" s="91">
        <f t="shared" si="41"/>
        <v>0</v>
      </c>
      <c r="AH92" s="91">
        <f t="shared" si="42"/>
        <v>0</v>
      </c>
      <c r="AI92" s="100" t="str">
        <f t="shared" si="43"/>
        <v>Fail</v>
      </c>
      <c r="AJ92" s="110">
        <f>SUM(SUMIF(Survey!CZ92:DA92,{"&gt;0","&lt;0"})*{1,-1})</f>
        <v>0</v>
      </c>
      <c r="AK92" s="113">
        <f t="shared" si="44"/>
        <v>0</v>
      </c>
      <c r="AL92" s="112">
        <f t="shared" si="45"/>
        <v>100</v>
      </c>
      <c r="AM92" s="100" t="str">
        <f t="shared" si="46"/>
        <v>Fail</v>
      </c>
      <c r="AN92" s="110">
        <f>SUM(SUMIF(Survey!DC92:DL92,{"&gt;0","&lt;0"})*{1,-1})</f>
        <v>0</v>
      </c>
      <c r="AO92" s="113">
        <f t="shared" si="47"/>
        <v>0</v>
      </c>
      <c r="AP92" s="112">
        <f t="shared" si="48"/>
        <v>100</v>
      </c>
      <c r="AQ92" s="91" t="str">
        <f t="shared" si="49"/>
        <v>Fail</v>
      </c>
      <c r="AR92" s="92">
        <f>SUM(SUMIF(Survey!DO92:DU92,{"&gt;0","&lt;0"})*{1,-1})</f>
        <v>0</v>
      </c>
      <c r="AS92" s="91">
        <f t="shared" si="50"/>
        <v>0</v>
      </c>
      <c r="AT92" s="91">
        <f t="shared" si="51"/>
        <v>100</v>
      </c>
      <c r="AU92" s="100" t="str">
        <f t="shared" si="52"/>
        <v>Fail</v>
      </c>
      <c r="AV92" s="110">
        <f>SUM(SUMIF(Survey!DW92:EC92,{"&gt;0","&lt;0"})*{1,-1})</f>
        <v>0</v>
      </c>
      <c r="AW92" s="113">
        <f t="shared" si="53"/>
        <v>0</v>
      </c>
      <c r="AX92" s="112">
        <f t="shared" si="54"/>
        <v>100</v>
      </c>
    </row>
    <row r="93" spans="1:50" x14ac:dyDescent="0.35">
      <c r="A93" s="1">
        <v>90</v>
      </c>
      <c r="B93" s="91" t="str">
        <f t="shared" si="29"/>
        <v>Fail</v>
      </c>
      <c r="C93" s="91">
        <f>Survey!I93</f>
        <v>0</v>
      </c>
      <c r="D93" s="91" t="str">
        <f t="shared" si="28"/>
        <v>Fail</v>
      </c>
      <c r="E93" s="91" t="str">
        <f>IF(COUNTIF(J93:T93:Q93,"Fail"),"Fail","Pass")</f>
        <v>Fail</v>
      </c>
      <c r="G93" s="100" t="str">
        <f t="shared" si="30"/>
        <v>Pass</v>
      </c>
      <c r="H93" s="101">
        <f>COUNTBLANK(Survey!$A$3:$EI$3)</f>
        <v>5</v>
      </c>
      <c r="I93" s="102">
        <f>COUNTA(Survey!$A$3:$EI$3)</f>
        <v>134</v>
      </c>
      <c r="J93" s="100" t="str">
        <f t="shared" si="31"/>
        <v>Fail</v>
      </c>
      <c r="K93" s="103">
        <f>COUNTBLANK(Survey!B93)+COUNTBLANK(Survey!D93:F93)+COUNTBLANK(Survey!H93:J93)+COUNTBLANK(Survey!L93:O93)+COUNTBLANK(Survey!Q93)+COUNTBLANK(Survey!T93:V93)+COUNTBLANK(Survey!Y93:Z93)</f>
        <v>17</v>
      </c>
      <c r="L93" s="100" t="str">
        <f t="shared" si="32"/>
        <v>Fail</v>
      </c>
      <c r="M93" s="104">
        <f>Survey!F93</f>
        <v>0</v>
      </c>
      <c r="N93" s="105">
        <f>LEN(Survey!G93)</f>
        <v>0</v>
      </c>
      <c r="O93" s="100" t="str">
        <f t="shared" si="33"/>
        <v>Fail</v>
      </c>
      <c r="P93" s="106">
        <f>(Survey!$AE93)</f>
        <v>0</v>
      </c>
      <c r="Q93" s="100" t="str">
        <f>IF(OR(MIN(R93:S93)&lt;-1,S93&gt;R93,ISBLANK(Survey!AK93),ISBLANK(Survey!AL93)),"Fail",IF(MAX(R93:S93)&gt;1, "Warning","Pass"))</f>
        <v>Fail</v>
      </c>
      <c r="R93" s="107">
        <f>Survey!AK93</f>
        <v>0</v>
      </c>
      <c r="S93" s="108">
        <f>Survey!AL93</f>
        <v>0</v>
      </c>
      <c r="T93" s="91" t="str">
        <f t="shared" si="34"/>
        <v>Fail</v>
      </c>
      <c r="U93" s="92">
        <f>ABS(Survey!$AE93)</f>
        <v>0</v>
      </c>
      <c r="V93" s="92">
        <f>SUM(SUMIF(Survey!AN93:AS93,{"&gt;0","&lt;0"})*{1,-1})-SUM(SUMIF(Survey!AU93:AZ93,{"&gt;0","&lt;0"})*{1,-1})</f>
        <v>0</v>
      </c>
      <c r="W93" s="109" t="str">
        <f t="shared" si="35"/>
        <v>No holdings</v>
      </c>
      <c r="X93" s="91">
        <f t="shared" si="36"/>
        <v>0</v>
      </c>
      <c r="Y93" s="100" t="str">
        <f t="shared" si="37"/>
        <v>Fail</v>
      </c>
      <c r="Z93" s="110">
        <f>ABS(Survey!$AE93)</f>
        <v>0</v>
      </c>
      <c r="AA93" s="110">
        <f>SUM(SUMIF(Survey!BB93:BM93,{"&gt;0","&lt;0"})*{1,-1})-SUM(SUMIF(Survey!BO93:BZ93,{"&gt;0","&lt;0"})*{1,-1})</f>
        <v>0</v>
      </c>
      <c r="AB93" s="111" t="str">
        <f t="shared" si="38"/>
        <v>No holdings</v>
      </c>
      <c r="AC93" s="112">
        <f t="shared" si="39"/>
        <v>0</v>
      </c>
      <c r="AD93" s="91" t="str">
        <f t="shared" si="40"/>
        <v>Pass</v>
      </c>
      <c r="AE93" s="92">
        <f>ABS(Survey!BL93) + ABS(Survey!BY93)</f>
        <v>0</v>
      </c>
      <c r="AF93" s="92">
        <f>SUM(SUMIF(Survey!CC93:CH93,{"&gt;0","&lt;0"})*{1,-1})+SUM(SUMIF(Survey!CJ93:CO93,{"&gt;0","&lt;0"})*{1,-1})</f>
        <v>0</v>
      </c>
      <c r="AG93" s="91">
        <f t="shared" si="41"/>
        <v>0</v>
      </c>
      <c r="AH93" s="91">
        <f t="shared" si="42"/>
        <v>0</v>
      </c>
      <c r="AI93" s="100" t="str">
        <f t="shared" si="43"/>
        <v>Fail</v>
      </c>
      <c r="AJ93" s="110">
        <f>SUM(SUMIF(Survey!CZ93:DA93,{"&gt;0","&lt;0"})*{1,-1})</f>
        <v>0</v>
      </c>
      <c r="AK93" s="113">
        <f t="shared" si="44"/>
        <v>0</v>
      </c>
      <c r="AL93" s="112">
        <f t="shared" si="45"/>
        <v>100</v>
      </c>
      <c r="AM93" s="100" t="str">
        <f t="shared" si="46"/>
        <v>Fail</v>
      </c>
      <c r="AN93" s="110">
        <f>SUM(SUMIF(Survey!DC93:DL93,{"&gt;0","&lt;0"})*{1,-1})</f>
        <v>0</v>
      </c>
      <c r="AO93" s="113">
        <f t="shared" si="47"/>
        <v>0</v>
      </c>
      <c r="AP93" s="112">
        <f t="shared" si="48"/>
        <v>100</v>
      </c>
      <c r="AQ93" s="91" t="str">
        <f t="shared" si="49"/>
        <v>Fail</v>
      </c>
      <c r="AR93" s="92">
        <f>SUM(SUMIF(Survey!DO93:DU93,{"&gt;0","&lt;0"})*{1,-1})</f>
        <v>0</v>
      </c>
      <c r="AS93" s="91">
        <f t="shared" si="50"/>
        <v>0</v>
      </c>
      <c r="AT93" s="91">
        <f t="shared" si="51"/>
        <v>100</v>
      </c>
      <c r="AU93" s="100" t="str">
        <f t="shared" si="52"/>
        <v>Fail</v>
      </c>
      <c r="AV93" s="110">
        <f>SUM(SUMIF(Survey!DW93:EC93,{"&gt;0","&lt;0"})*{1,-1})</f>
        <v>0</v>
      </c>
      <c r="AW93" s="113">
        <f t="shared" si="53"/>
        <v>0</v>
      </c>
      <c r="AX93" s="112">
        <f t="shared" si="54"/>
        <v>100</v>
      </c>
    </row>
    <row r="94" spans="1:50" x14ac:dyDescent="0.35">
      <c r="A94" s="1">
        <v>91</v>
      </c>
      <c r="B94" s="91" t="str">
        <f t="shared" si="29"/>
        <v>Fail</v>
      </c>
      <c r="C94" s="91">
        <f>Survey!I94</f>
        <v>0</v>
      </c>
      <c r="D94" s="91" t="str">
        <f t="shared" si="28"/>
        <v>Fail</v>
      </c>
      <c r="E94" s="91" t="str">
        <f>IF(COUNTIF(J94:T94:Q94,"Fail"),"Fail","Pass")</f>
        <v>Fail</v>
      </c>
      <c r="G94" s="100" t="str">
        <f t="shared" si="30"/>
        <v>Pass</v>
      </c>
      <c r="H94" s="101">
        <f>COUNTBLANK(Survey!$A$3:$EI$3)</f>
        <v>5</v>
      </c>
      <c r="I94" s="102">
        <f>COUNTA(Survey!$A$3:$EI$3)</f>
        <v>134</v>
      </c>
      <c r="J94" s="100" t="str">
        <f t="shared" si="31"/>
        <v>Fail</v>
      </c>
      <c r="K94" s="103">
        <f>COUNTBLANK(Survey!B94)+COUNTBLANK(Survey!D94:F94)+COUNTBLANK(Survey!H94:J94)+COUNTBLANK(Survey!L94:O94)+COUNTBLANK(Survey!Q94)+COUNTBLANK(Survey!T94:V94)+COUNTBLANK(Survey!Y94:Z94)</f>
        <v>17</v>
      </c>
      <c r="L94" s="100" t="str">
        <f t="shared" si="32"/>
        <v>Fail</v>
      </c>
      <c r="M94" s="104">
        <f>Survey!F94</f>
        <v>0</v>
      </c>
      <c r="N94" s="105">
        <f>LEN(Survey!G94)</f>
        <v>0</v>
      </c>
      <c r="O94" s="100" t="str">
        <f t="shared" si="33"/>
        <v>Fail</v>
      </c>
      <c r="P94" s="106">
        <f>(Survey!$AE94)</f>
        <v>0</v>
      </c>
      <c r="Q94" s="100" t="str">
        <f>IF(OR(MIN(R94:S94)&lt;-1,S94&gt;R94,ISBLANK(Survey!AK94),ISBLANK(Survey!AL94)),"Fail",IF(MAX(R94:S94)&gt;1, "Warning","Pass"))</f>
        <v>Fail</v>
      </c>
      <c r="R94" s="107">
        <f>Survey!AK94</f>
        <v>0</v>
      </c>
      <c r="S94" s="108">
        <f>Survey!AL94</f>
        <v>0</v>
      </c>
      <c r="T94" s="91" t="str">
        <f t="shared" si="34"/>
        <v>Fail</v>
      </c>
      <c r="U94" s="92">
        <f>ABS(Survey!$AE94)</f>
        <v>0</v>
      </c>
      <c r="V94" s="92">
        <f>SUM(SUMIF(Survey!AN94:AS94,{"&gt;0","&lt;0"})*{1,-1})-SUM(SUMIF(Survey!AU94:AZ94,{"&gt;0","&lt;0"})*{1,-1})</f>
        <v>0</v>
      </c>
      <c r="W94" s="109" t="str">
        <f t="shared" si="35"/>
        <v>No holdings</v>
      </c>
      <c r="X94" s="91">
        <f t="shared" si="36"/>
        <v>0</v>
      </c>
      <c r="Y94" s="100" t="str">
        <f t="shared" si="37"/>
        <v>Fail</v>
      </c>
      <c r="Z94" s="110">
        <f>ABS(Survey!$AE94)</f>
        <v>0</v>
      </c>
      <c r="AA94" s="110">
        <f>SUM(SUMIF(Survey!BB94:BM94,{"&gt;0","&lt;0"})*{1,-1})-SUM(SUMIF(Survey!BO94:BZ94,{"&gt;0","&lt;0"})*{1,-1})</f>
        <v>0</v>
      </c>
      <c r="AB94" s="111" t="str">
        <f t="shared" si="38"/>
        <v>No holdings</v>
      </c>
      <c r="AC94" s="112">
        <f t="shared" si="39"/>
        <v>0</v>
      </c>
      <c r="AD94" s="91" t="str">
        <f t="shared" si="40"/>
        <v>Pass</v>
      </c>
      <c r="AE94" s="92">
        <f>ABS(Survey!BL94) + ABS(Survey!BY94)</f>
        <v>0</v>
      </c>
      <c r="AF94" s="92">
        <f>SUM(SUMIF(Survey!CC94:CH94,{"&gt;0","&lt;0"})*{1,-1})+SUM(SUMIF(Survey!CJ94:CO94,{"&gt;0","&lt;0"})*{1,-1})</f>
        <v>0</v>
      </c>
      <c r="AG94" s="91">
        <f t="shared" si="41"/>
        <v>0</v>
      </c>
      <c r="AH94" s="91">
        <f t="shared" si="42"/>
        <v>0</v>
      </c>
      <c r="AI94" s="100" t="str">
        <f t="shared" si="43"/>
        <v>Fail</v>
      </c>
      <c r="AJ94" s="110">
        <f>SUM(SUMIF(Survey!CZ94:DA94,{"&gt;0","&lt;0"})*{1,-1})</f>
        <v>0</v>
      </c>
      <c r="AK94" s="113">
        <f t="shared" si="44"/>
        <v>0</v>
      </c>
      <c r="AL94" s="112">
        <f t="shared" si="45"/>
        <v>100</v>
      </c>
      <c r="AM94" s="100" t="str">
        <f t="shared" si="46"/>
        <v>Fail</v>
      </c>
      <c r="AN94" s="110">
        <f>SUM(SUMIF(Survey!DC94:DL94,{"&gt;0","&lt;0"})*{1,-1})</f>
        <v>0</v>
      </c>
      <c r="AO94" s="113">
        <f t="shared" si="47"/>
        <v>0</v>
      </c>
      <c r="AP94" s="112">
        <f t="shared" si="48"/>
        <v>100</v>
      </c>
      <c r="AQ94" s="91" t="str">
        <f t="shared" si="49"/>
        <v>Fail</v>
      </c>
      <c r="AR94" s="92">
        <f>SUM(SUMIF(Survey!DO94:DU94,{"&gt;0","&lt;0"})*{1,-1})</f>
        <v>0</v>
      </c>
      <c r="AS94" s="91">
        <f t="shared" si="50"/>
        <v>0</v>
      </c>
      <c r="AT94" s="91">
        <f t="shared" si="51"/>
        <v>100</v>
      </c>
      <c r="AU94" s="100" t="str">
        <f t="shared" si="52"/>
        <v>Fail</v>
      </c>
      <c r="AV94" s="110">
        <f>SUM(SUMIF(Survey!DW94:EC94,{"&gt;0","&lt;0"})*{1,-1})</f>
        <v>0</v>
      </c>
      <c r="AW94" s="113">
        <f t="shared" si="53"/>
        <v>0</v>
      </c>
      <c r="AX94" s="112">
        <f t="shared" si="54"/>
        <v>100</v>
      </c>
    </row>
    <row r="95" spans="1:50" x14ac:dyDescent="0.35">
      <c r="A95" s="1">
        <v>92</v>
      </c>
      <c r="B95" s="91" t="str">
        <f t="shared" si="29"/>
        <v>Fail</v>
      </c>
      <c r="C95" s="91">
        <f>Survey!I95</f>
        <v>0</v>
      </c>
      <c r="D95" s="91" t="str">
        <f t="shared" si="28"/>
        <v>Fail</v>
      </c>
      <c r="E95" s="91" t="str">
        <f>IF(COUNTIF(J95:T95:Q95,"Fail"),"Fail","Pass")</f>
        <v>Fail</v>
      </c>
      <c r="G95" s="100" t="str">
        <f t="shared" si="30"/>
        <v>Pass</v>
      </c>
      <c r="H95" s="101">
        <f>COUNTBLANK(Survey!$A$3:$EI$3)</f>
        <v>5</v>
      </c>
      <c r="I95" s="102">
        <f>COUNTA(Survey!$A$3:$EI$3)</f>
        <v>134</v>
      </c>
      <c r="J95" s="100" t="str">
        <f t="shared" si="31"/>
        <v>Fail</v>
      </c>
      <c r="K95" s="103">
        <f>COUNTBLANK(Survey!B95)+COUNTBLANK(Survey!D95:F95)+COUNTBLANK(Survey!H95:J95)+COUNTBLANK(Survey!L95:O95)+COUNTBLANK(Survey!Q95)+COUNTBLANK(Survey!T95:V95)+COUNTBLANK(Survey!Y95:Z95)</f>
        <v>17</v>
      </c>
      <c r="L95" s="100" t="str">
        <f t="shared" si="32"/>
        <v>Fail</v>
      </c>
      <c r="M95" s="104">
        <f>Survey!F95</f>
        <v>0</v>
      </c>
      <c r="N95" s="105">
        <f>LEN(Survey!G95)</f>
        <v>0</v>
      </c>
      <c r="O95" s="100" t="str">
        <f t="shared" si="33"/>
        <v>Fail</v>
      </c>
      <c r="P95" s="106">
        <f>(Survey!$AE95)</f>
        <v>0</v>
      </c>
      <c r="Q95" s="100" t="str">
        <f>IF(OR(MIN(R95:S95)&lt;-1,S95&gt;R95,ISBLANK(Survey!AK95),ISBLANK(Survey!AL95)),"Fail",IF(MAX(R95:S95)&gt;1, "Warning","Pass"))</f>
        <v>Fail</v>
      </c>
      <c r="R95" s="107">
        <f>Survey!AK95</f>
        <v>0</v>
      </c>
      <c r="S95" s="108">
        <f>Survey!AL95</f>
        <v>0</v>
      </c>
      <c r="T95" s="91" t="str">
        <f t="shared" si="34"/>
        <v>Fail</v>
      </c>
      <c r="U95" s="92">
        <f>ABS(Survey!$AE95)</f>
        <v>0</v>
      </c>
      <c r="V95" s="92">
        <f>SUM(SUMIF(Survey!AN95:AS95,{"&gt;0","&lt;0"})*{1,-1})-SUM(SUMIF(Survey!AU95:AZ95,{"&gt;0","&lt;0"})*{1,-1})</f>
        <v>0</v>
      </c>
      <c r="W95" s="109" t="str">
        <f t="shared" si="35"/>
        <v>No holdings</v>
      </c>
      <c r="X95" s="91">
        <f t="shared" si="36"/>
        <v>0</v>
      </c>
      <c r="Y95" s="100" t="str">
        <f t="shared" si="37"/>
        <v>Fail</v>
      </c>
      <c r="Z95" s="110">
        <f>ABS(Survey!$AE95)</f>
        <v>0</v>
      </c>
      <c r="AA95" s="110">
        <f>SUM(SUMIF(Survey!BB95:BM95,{"&gt;0","&lt;0"})*{1,-1})-SUM(SUMIF(Survey!BO95:BZ95,{"&gt;0","&lt;0"})*{1,-1})</f>
        <v>0</v>
      </c>
      <c r="AB95" s="111" t="str">
        <f t="shared" si="38"/>
        <v>No holdings</v>
      </c>
      <c r="AC95" s="112">
        <f t="shared" si="39"/>
        <v>0</v>
      </c>
      <c r="AD95" s="91" t="str">
        <f t="shared" si="40"/>
        <v>Pass</v>
      </c>
      <c r="AE95" s="92">
        <f>ABS(Survey!BL95) + ABS(Survey!BY95)</f>
        <v>0</v>
      </c>
      <c r="AF95" s="92">
        <f>SUM(SUMIF(Survey!CC95:CH95,{"&gt;0","&lt;0"})*{1,-1})+SUM(SUMIF(Survey!CJ95:CO95,{"&gt;0","&lt;0"})*{1,-1})</f>
        <v>0</v>
      </c>
      <c r="AG95" s="91">
        <f t="shared" si="41"/>
        <v>0</v>
      </c>
      <c r="AH95" s="91">
        <f t="shared" si="42"/>
        <v>0</v>
      </c>
      <c r="AI95" s="100" t="str">
        <f t="shared" si="43"/>
        <v>Fail</v>
      </c>
      <c r="AJ95" s="110">
        <f>SUM(SUMIF(Survey!CZ95:DA95,{"&gt;0","&lt;0"})*{1,-1})</f>
        <v>0</v>
      </c>
      <c r="AK95" s="113">
        <f t="shared" si="44"/>
        <v>0</v>
      </c>
      <c r="AL95" s="112">
        <f t="shared" si="45"/>
        <v>100</v>
      </c>
      <c r="AM95" s="100" t="str">
        <f t="shared" si="46"/>
        <v>Fail</v>
      </c>
      <c r="AN95" s="110">
        <f>SUM(SUMIF(Survey!DC95:DL95,{"&gt;0","&lt;0"})*{1,-1})</f>
        <v>0</v>
      </c>
      <c r="AO95" s="113">
        <f t="shared" si="47"/>
        <v>0</v>
      </c>
      <c r="AP95" s="112">
        <f t="shared" si="48"/>
        <v>100</v>
      </c>
      <c r="AQ95" s="91" t="str">
        <f t="shared" si="49"/>
        <v>Fail</v>
      </c>
      <c r="AR95" s="92">
        <f>SUM(SUMIF(Survey!DO95:DU95,{"&gt;0","&lt;0"})*{1,-1})</f>
        <v>0</v>
      </c>
      <c r="AS95" s="91">
        <f t="shared" si="50"/>
        <v>0</v>
      </c>
      <c r="AT95" s="91">
        <f t="shared" si="51"/>
        <v>100</v>
      </c>
      <c r="AU95" s="100" t="str">
        <f t="shared" si="52"/>
        <v>Fail</v>
      </c>
      <c r="AV95" s="110">
        <f>SUM(SUMIF(Survey!DW95:EC95,{"&gt;0","&lt;0"})*{1,-1})</f>
        <v>0</v>
      </c>
      <c r="AW95" s="113">
        <f t="shared" si="53"/>
        <v>0</v>
      </c>
      <c r="AX95" s="112">
        <f t="shared" si="54"/>
        <v>100</v>
      </c>
    </row>
    <row r="96" spans="1:50" x14ac:dyDescent="0.35">
      <c r="A96" s="1">
        <v>93</v>
      </c>
      <c r="B96" s="91" t="str">
        <f t="shared" si="29"/>
        <v>Fail</v>
      </c>
      <c r="C96" s="91">
        <f>Survey!I96</f>
        <v>0</v>
      </c>
      <c r="D96" s="91" t="str">
        <f t="shared" si="28"/>
        <v>Fail</v>
      </c>
      <c r="E96" s="91" t="str">
        <f>IF(COUNTIF(J96:T96:Q96,"Fail"),"Fail","Pass")</f>
        <v>Fail</v>
      </c>
      <c r="G96" s="100" t="str">
        <f t="shared" si="30"/>
        <v>Pass</v>
      </c>
      <c r="H96" s="101">
        <f>COUNTBLANK(Survey!$A$3:$EI$3)</f>
        <v>5</v>
      </c>
      <c r="I96" s="102">
        <f>COUNTA(Survey!$A$3:$EI$3)</f>
        <v>134</v>
      </c>
      <c r="J96" s="100" t="str">
        <f t="shared" si="31"/>
        <v>Fail</v>
      </c>
      <c r="K96" s="103">
        <f>COUNTBLANK(Survey!B96)+COUNTBLANK(Survey!D96:F96)+COUNTBLANK(Survey!H96:J96)+COUNTBLANK(Survey!L96:O96)+COUNTBLANK(Survey!Q96)+COUNTBLANK(Survey!T96:V96)+COUNTBLANK(Survey!Y96:Z96)</f>
        <v>17</v>
      </c>
      <c r="L96" s="100" t="str">
        <f t="shared" si="32"/>
        <v>Fail</v>
      </c>
      <c r="M96" s="104">
        <f>Survey!F96</f>
        <v>0</v>
      </c>
      <c r="N96" s="105">
        <f>LEN(Survey!G96)</f>
        <v>0</v>
      </c>
      <c r="O96" s="100" t="str">
        <f t="shared" si="33"/>
        <v>Fail</v>
      </c>
      <c r="P96" s="106">
        <f>(Survey!$AE96)</f>
        <v>0</v>
      </c>
      <c r="Q96" s="100" t="str">
        <f>IF(OR(MIN(R96:S96)&lt;-1,S96&gt;R96,ISBLANK(Survey!AK96),ISBLANK(Survey!AL96)),"Fail",IF(MAX(R96:S96)&gt;1, "Warning","Pass"))</f>
        <v>Fail</v>
      </c>
      <c r="R96" s="107">
        <f>Survey!AK96</f>
        <v>0</v>
      </c>
      <c r="S96" s="108">
        <f>Survey!AL96</f>
        <v>0</v>
      </c>
      <c r="T96" s="91" t="str">
        <f t="shared" si="34"/>
        <v>Fail</v>
      </c>
      <c r="U96" s="92">
        <f>ABS(Survey!$AE96)</f>
        <v>0</v>
      </c>
      <c r="V96" s="92">
        <f>SUM(SUMIF(Survey!AN96:AS96,{"&gt;0","&lt;0"})*{1,-1})-SUM(SUMIF(Survey!AU96:AZ96,{"&gt;0","&lt;0"})*{1,-1})</f>
        <v>0</v>
      </c>
      <c r="W96" s="109" t="str">
        <f t="shared" si="35"/>
        <v>No holdings</v>
      </c>
      <c r="X96" s="91">
        <f t="shared" si="36"/>
        <v>0</v>
      </c>
      <c r="Y96" s="100" t="str">
        <f t="shared" si="37"/>
        <v>Fail</v>
      </c>
      <c r="Z96" s="110">
        <f>ABS(Survey!$AE96)</f>
        <v>0</v>
      </c>
      <c r="AA96" s="110">
        <f>SUM(SUMIF(Survey!BB96:BM96,{"&gt;0","&lt;0"})*{1,-1})-SUM(SUMIF(Survey!BO96:BZ96,{"&gt;0","&lt;0"})*{1,-1})</f>
        <v>0</v>
      </c>
      <c r="AB96" s="111" t="str">
        <f t="shared" si="38"/>
        <v>No holdings</v>
      </c>
      <c r="AC96" s="112">
        <f t="shared" si="39"/>
        <v>0</v>
      </c>
      <c r="AD96" s="91" t="str">
        <f t="shared" si="40"/>
        <v>Pass</v>
      </c>
      <c r="AE96" s="92">
        <f>ABS(Survey!BL96) + ABS(Survey!BY96)</f>
        <v>0</v>
      </c>
      <c r="AF96" s="92">
        <f>SUM(SUMIF(Survey!CC96:CH96,{"&gt;0","&lt;0"})*{1,-1})+SUM(SUMIF(Survey!CJ96:CO96,{"&gt;0","&lt;0"})*{1,-1})</f>
        <v>0</v>
      </c>
      <c r="AG96" s="91">
        <f t="shared" si="41"/>
        <v>0</v>
      </c>
      <c r="AH96" s="91">
        <f t="shared" si="42"/>
        <v>0</v>
      </c>
      <c r="AI96" s="100" t="str">
        <f t="shared" si="43"/>
        <v>Fail</v>
      </c>
      <c r="AJ96" s="110">
        <f>SUM(SUMIF(Survey!CZ96:DA96,{"&gt;0","&lt;0"})*{1,-1})</f>
        <v>0</v>
      </c>
      <c r="AK96" s="113">
        <f t="shared" si="44"/>
        <v>0</v>
      </c>
      <c r="AL96" s="112">
        <f t="shared" si="45"/>
        <v>100</v>
      </c>
      <c r="AM96" s="100" t="str">
        <f t="shared" si="46"/>
        <v>Fail</v>
      </c>
      <c r="AN96" s="110">
        <f>SUM(SUMIF(Survey!DC96:DL96,{"&gt;0","&lt;0"})*{1,-1})</f>
        <v>0</v>
      </c>
      <c r="AO96" s="113">
        <f t="shared" si="47"/>
        <v>0</v>
      </c>
      <c r="AP96" s="112">
        <f t="shared" si="48"/>
        <v>100</v>
      </c>
      <c r="AQ96" s="91" t="str">
        <f t="shared" si="49"/>
        <v>Fail</v>
      </c>
      <c r="AR96" s="92">
        <f>SUM(SUMIF(Survey!DO96:DU96,{"&gt;0","&lt;0"})*{1,-1})</f>
        <v>0</v>
      </c>
      <c r="AS96" s="91">
        <f t="shared" si="50"/>
        <v>0</v>
      </c>
      <c r="AT96" s="91">
        <f t="shared" si="51"/>
        <v>100</v>
      </c>
      <c r="AU96" s="100" t="str">
        <f t="shared" si="52"/>
        <v>Fail</v>
      </c>
      <c r="AV96" s="110">
        <f>SUM(SUMIF(Survey!DW96:EC96,{"&gt;0","&lt;0"})*{1,-1})</f>
        <v>0</v>
      </c>
      <c r="AW96" s="113">
        <f t="shared" si="53"/>
        <v>0</v>
      </c>
      <c r="AX96" s="112">
        <f t="shared" si="54"/>
        <v>100</v>
      </c>
    </row>
    <row r="97" spans="1:50" x14ac:dyDescent="0.35">
      <c r="A97" s="1">
        <v>94</v>
      </c>
      <c r="B97" s="91" t="str">
        <f t="shared" si="29"/>
        <v>Fail</v>
      </c>
      <c r="C97" s="91">
        <f>Survey!I97</f>
        <v>0</v>
      </c>
      <c r="D97" s="91" t="str">
        <f t="shared" si="28"/>
        <v>Fail</v>
      </c>
      <c r="E97" s="91" t="str">
        <f>IF(COUNTIF(J97:T97:Q97,"Fail"),"Fail","Pass")</f>
        <v>Fail</v>
      </c>
      <c r="G97" s="100" t="str">
        <f t="shared" si="30"/>
        <v>Pass</v>
      </c>
      <c r="H97" s="101">
        <f>COUNTBLANK(Survey!$A$3:$EI$3)</f>
        <v>5</v>
      </c>
      <c r="I97" s="102">
        <f>COUNTA(Survey!$A$3:$EI$3)</f>
        <v>134</v>
      </c>
      <c r="J97" s="100" t="str">
        <f t="shared" si="31"/>
        <v>Fail</v>
      </c>
      <c r="K97" s="103">
        <f>COUNTBLANK(Survey!B97)+COUNTBLANK(Survey!D97:F97)+COUNTBLANK(Survey!H97:J97)+COUNTBLANK(Survey!L97:O97)+COUNTBLANK(Survey!Q97)+COUNTBLANK(Survey!T97:V97)+COUNTBLANK(Survey!Y97:Z97)</f>
        <v>17</v>
      </c>
      <c r="L97" s="100" t="str">
        <f t="shared" si="32"/>
        <v>Fail</v>
      </c>
      <c r="M97" s="104">
        <f>Survey!F97</f>
        <v>0</v>
      </c>
      <c r="N97" s="105">
        <f>LEN(Survey!G97)</f>
        <v>0</v>
      </c>
      <c r="O97" s="100" t="str">
        <f t="shared" si="33"/>
        <v>Fail</v>
      </c>
      <c r="P97" s="106">
        <f>(Survey!$AE97)</f>
        <v>0</v>
      </c>
      <c r="Q97" s="100" t="str">
        <f>IF(OR(MIN(R97:S97)&lt;-1,S97&gt;R97,ISBLANK(Survey!AK97),ISBLANK(Survey!AL97)),"Fail",IF(MAX(R97:S97)&gt;1, "Warning","Pass"))</f>
        <v>Fail</v>
      </c>
      <c r="R97" s="107">
        <f>Survey!AK97</f>
        <v>0</v>
      </c>
      <c r="S97" s="108">
        <f>Survey!AL97</f>
        <v>0</v>
      </c>
      <c r="T97" s="91" t="str">
        <f t="shared" si="34"/>
        <v>Fail</v>
      </c>
      <c r="U97" s="92">
        <f>ABS(Survey!$AE97)</f>
        <v>0</v>
      </c>
      <c r="V97" s="92">
        <f>SUM(SUMIF(Survey!AN97:AS97,{"&gt;0","&lt;0"})*{1,-1})-SUM(SUMIF(Survey!AU97:AZ97,{"&gt;0","&lt;0"})*{1,-1})</f>
        <v>0</v>
      </c>
      <c r="W97" s="109" t="str">
        <f t="shared" si="35"/>
        <v>No holdings</v>
      </c>
      <c r="X97" s="91">
        <f t="shared" si="36"/>
        <v>0</v>
      </c>
      <c r="Y97" s="100" t="str">
        <f t="shared" si="37"/>
        <v>Fail</v>
      </c>
      <c r="Z97" s="110">
        <f>ABS(Survey!$AE97)</f>
        <v>0</v>
      </c>
      <c r="AA97" s="110">
        <f>SUM(SUMIF(Survey!BB97:BM97,{"&gt;0","&lt;0"})*{1,-1})-SUM(SUMIF(Survey!BO97:BZ97,{"&gt;0","&lt;0"})*{1,-1})</f>
        <v>0</v>
      </c>
      <c r="AB97" s="111" t="str">
        <f t="shared" si="38"/>
        <v>No holdings</v>
      </c>
      <c r="AC97" s="112">
        <f t="shared" si="39"/>
        <v>0</v>
      </c>
      <c r="AD97" s="91" t="str">
        <f t="shared" si="40"/>
        <v>Pass</v>
      </c>
      <c r="AE97" s="92">
        <f>ABS(Survey!BL97) + ABS(Survey!BY97)</f>
        <v>0</v>
      </c>
      <c r="AF97" s="92">
        <f>SUM(SUMIF(Survey!CC97:CH97,{"&gt;0","&lt;0"})*{1,-1})+SUM(SUMIF(Survey!CJ97:CO97,{"&gt;0","&lt;0"})*{1,-1})</f>
        <v>0</v>
      </c>
      <c r="AG97" s="91">
        <f t="shared" si="41"/>
        <v>0</v>
      </c>
      <c r="AH97" s="91">
        <f t="shared" si="42"/>
        <v>0</v>
      </c>
      <c r="AI97" s="100" t="str">
        <f t="shared" si="43"/>
        <v>Fail</v>
      </c>
      <c r="AJ97" s="110">
        <f>SUM(SUMIF(Survey!CZ97:DA97,{"&gt;0","&lt;0"})*{1,-1})</f>
        <v>0</v>
      </c>
      <c r="AK97" s="113">
        <f t="shared" si="44"/>
        <v>0</v>
      </c>
      <c r="AL97" s="112">
        <f t="shared" si="45"/>
        <v>100</v>
      </c>
      <c r="AM97" s="100" t="str">
        <f t="shared" si="46"/>
        <v>Fail</v>
      </c>
      <c r="AN97" s="110">
        <f>SUM(SUMIF(Survey!DC97:DL97,{"&gt;0","&lt;0"})*{1,-1})</f>
        <v>0</v>
      </c>
      <c r="AO97" s="113">
        <f t="shared" si="47"/>
        <v>0</v>
      </c>
      <c r="AP97" s="112">
        <f t="shared" si="48"/>
        <v>100</v>
      </c>
      <c r="AQ97" s="91" t="str">
        <f t="shared" si="49"/>
        <v>Fail</v>
      </c>
      <c r="AR97" s="92">
        <f>SUM(SUMIF(Survey!DO97:DU97,{"&gt;0","&lt;0"})*{1,-1})</f>
        <v>0</v>
      </c>
      <c r="AS97" s="91">
        <f t="shared" si="50"/>
        <v>0</v>
      </c>
      <c r="AT97" s="91">
        <f t="shared" si="51"/>
        <v>100</v>
      </c>
      <c r="AU97" s="100" t="str">
        <f t="shared" si="52"/>
        <v>Fail</v>
      </c>
      <c r="AV97" s="110">
        <f>SUM(SUMIF(Survey!DW97:EC97,{"&gt;0","&lt;0"})*{1,-1})</f>
        <v>0</v>
      </c>
      <c r="AW97" s="113">
        <f t="shared" si="53"/>
        <v>0</v>
      </c>
      <c r="AX97" s="112">
        <f t="shared" si="54"/>
        <v>100</v>
      </c>
    </row>
    <row r="98" spans="1:50" x14ac:dyDescent="0.35">
      <c r="A98" s="1">
        <v>95</v>
      </c>
      <c r="B98" s="91" t="str">
        <f t="shared" si="29"/>
        <v>Fail</v>
      </c>
      <c r="C98" s="91">
        <f>Survey!I98</f>
        <v>0</v>
      </c>
      <c r="D98" s="91" t="str">
        <f t="shared" si="28"/>
        <v>Fail</v>
      </c>
      <c r="E98" s="91" t="str">
        <f>IF(COUNTIF(J98:T98:Q98,"Fail"),"Fail","Pass")</f>
        <v>Fail</v>
      </c>
      <c r="G98" s="100" t="str">
        <f t="shared" si="30"/>
        <v>Pass</v>
      </c>
      <c r="H98" s="101">
        <f>COUNTBLANK(Survey!$A$3:$EI$3)</f>
        <v>5</v>
      </c>
      <c r="I98" s="102">
        <f>COUNTA(Survey!$A$3:$EI$3)</f>
        <v>134</v>
      </c>
      <c r="J98" s="100" t="str">
        <f t="shared" si="31"/>
        <v>Fail</v>
      </c>
      <c r="K98" s="103">
        <f>COUNTBLANK(Survey!B98)+COUNTBLANK(Survey!D98:F98)+COUNTBLANK(Survey!H98:J98)+COUNTBLANK(Survey!L98:O98)+COUNTBLANK(Survey!Q98)+COUNTBLANK(Survey!T98:V98)+COUNTBLANK(Survey!Y98:Z98)</f>
        <v>17</v>
      </c>
      <c r="L98" s="100" t="str">
        <f t="shared" si="32"/>
        <v>Fail</v>
      </c>
      <c r="M98" s="104">
        <f>Survey!F98</f>
        <v>0</v>
      </c>
      <c r="N98" s="105">
        <f>LEN(Survey!G98)</f>
        <v>0</v>
      </c>
      <c r="O98" s="100" t="str">
        <f t="shared" si="33"/>
        <v>Fail</v>
      </c>
      <c r="P98" s="106">
        <f>(Survey!$AE98)</f>
        <v>0</v>
      </c>
      <c r="Q98" s="100" t="str">
        <f>IF(OR(MIN(R98:S98)&lt;-1,S98&gt;R98,ISBLANK(Survey!AK98),ISBLANK(Survey!AL98)),"Fail",IF(MAX(R98:S98)&gt;1, "Warning","Pass"))</f>
        <v>Fail</v>
      </c>
      <c r="R98" s="107">
        <f>Survey!AK98</f>
        <v>0</v>
      </c>
      <c r="S98" s="108">
        <f>Survey!AL98</f>
        <v>0</v>
      </c>
      <c r="T98" s="91" t="str">
        <f t="shared" si="34"/>
        <v>Fail</v>
      </c>
      <c r="U98" s="92">
        <f>ABS(Survey!$AE98)</f>
        <v>0</v>
      </c>
      <c r="V98" s="92">
        <f>SUM(SUMIF(Survey!AN98:AS98,{"&gt;0","&lt;0"})*{1,-1})-SUM(SUMIF(Survey!AU98:AZ98,{"&gt;0","&lt;0"})*{1,-1})</f>
        <v>0</v>
      </c>
      <c r="W98" s="109" t="str">
        <f t="shared" si="35"/>
        <v>No holdings</v>
      </c>
      <c r="X98" s="91">
        <f t="shared" si="36"/>
        <v>0</v>
      </c>
      <c r="Y98" s="100" t="str">
        <f t="shared" si="37"/>
        <v>Fail</v>
      </c>
      <c r="Z98" s="110">
        <f>ABS(Survey!$AE98)</f>
        <v>0</v>
      </c>
      <c r="AA98" s="110">
        <f>SUM(SUMIF(Survey!BB98:BM98,{"&gt;0","&lt;0"})*{1,-1})-SUM(SUMIF(Survey!BO98:BZ98,{"&gt;0","&lt;0"})*{1,-1})</f>
        <v>0</v>
      </c>
      <c r="AB98" s="111" t="str">
        <f t="shared" si="38"/>
        <v>No holdings</v>
      </c>
      <c r="AC98" s="112">
        <f t="shared" si="39"/>
        <v>0</v>
      </c>
      <c r="AD98" s="91" t="str">
        <f t="shared" si="40"/>
        <v>Pass</v>
      </c>
      <c r="AE98" s="92">
        <f>ABS(Survey!BL98) + ABS(Survey!BY98)</f>
        <v>0</v>
      </c>
      <c r="AF98" s="92">
        <f>SUM(SUMIF(Survey!CC98:CH98,{"&gt;0","&lt;0"})*{1,-1})+SUM(SUMIF(Survey!CJ98:CO98,{"&gt;0","&lt;0"})*{1,-1})</f>
        <v>0</v>
      </c>
      <c r="AG98" s="91">
        <f t="shared" si="41"/>
        <v>0</v>
      </c>
      <c r="AH98" s="91">
        <f t="shared" si="42"/>
        <v>0</v>
      </c>
      <c r="AI98" s="100" t="str">
        <f t="shared" si="43"/>
        <v>Fail</v>
      </c>
      <c r="AJ98" s="110">
        <f>SUM(SUMIF(Survey!CZ98:DA98,{"&gt;0","&lt;0"})*{1,-1})</f>
        <v>0</v>
      </c>
      <c r="AK98" s="113">
        <f t="shared" si="44"/>
        <v>0</v>
      </c>
      <c r="AL98" s="112">
        <f t="shared" si="45"/>
        <v>100</v>
      </c>
      <c r="AM98" s="100" t="str">
        <f t="shared" si="46"/>
        <v>Fail</v>
      </c>
      <c r="AN98" s="110">
        <f>SUM(SUMIF(Survey!DC98:DL98,{"&gt;0","&lt;0"})*{1,-1})</f>
        <v>0</v>
      </c>
      <c r="AO98" s="113">
        <f t="shared" si="47"/>
        <v>0</v>
      </c>
      <c r="AP98" s="112">
        <f t="shared" si="48"/>
        <v>100</v>
      </c>
      <c r="AQ98" s="91" t="str">
        <f t="shared" si="49"/>
        <v>Fail</v>
      </c>
      <c r="AR98" s="92">
        <f>SUM(SUMIF(Survey!DO98:DU98,{"&gt;0","&lt;0"})*{1,-1})</f>
        <v>0</v>
      </c>
      <c r="AS98" s="91">
        <f t="shared" si="50"/>
        <v>0</v>
      </c>
      <c r="AT98" s="91">
        <f t="shared" si="51"/>
        <v>100</v>
      </c>
      <c r="AU98" s="100" t="str">
        <f t="shared" si="52"/>
        <v>Fail</v>
      </c>
      <c r="AV98" s="110">
        <f>SUM(SUMIF(Survey!DW98:EC98,{"&gt;0","&lt;0"})*{1,-1})</f>
        <v>0</v>
      </c>
      <c r="AW98" s="113">
        <f t="shared" si="53"/>
        <v>0</v>
      </c>
      <c r="AX98" s="112">
        <f t="shared" si="54"/>
        <v>100</v>
      </c>
    </row>
    <row r="99" spans="1:50" x14ac:dyDescent="0.35">
      <c r="A99" s="1">
        <v>96</v>
      </c>
      <c r="B99" s="91" t="str">
        <f t="shared" si="29"/>
        <v>Fail</v>
      </c>
      <c r="C99" s="91">
        <f>Survey!I99</f>
        <v>0</v>
      </c>
      <c r="D99" s="91" t="str">
        <f t="shared" si="28"/>
        <v>Fail</v>
      </c>
      <c r="E99" s="91" t="str">
        <f>IF(COUNTIF(J99:T99:Q99,"Fail"),"Fail","Pass")</f>
        <v>Fail</v>
      </c>
      <c r="G99" s="100" t="str">
        <f t="shared" si="30"/>
        <v>Pass</v>
      </c>
      <c r="H99" s="101">
        <f>COUNTBLANK(Survey!$A$3:$EI$3)</f>
        <v>5</v>
      </c>
      <c r="I99" s="102">
        <f>COUNTA(Survey!$A$3:$EI$3)</f>
        <v>134</v>
      </c>
      <c r="J99" s="100" t="str">
        <f t="shared" si="31"/>
        <v>Fail</v>
      </c>
      <c r="K99" s="103">
        <f>COUNTBLANK(Survey!B99)+COUNTBLANK(Survey!D99:F99)+COUNTBLANK(Survey!H99:J99)+COUNTBLANK(Survey!L99:O99)+COUNTBLANK(Survey!Q99)+COUNTBLANK(Survey!T99:V99)+COUNTBLANK(Survey!Y99:Z99)</f>
        <v>17</v>
      </c>
      <c r="L99" s="100" t="str">
        <f t="shared" si="32"/>
        <v>Fail</v>
      </c>
      <c r="M99" s="104">
        <f>Survey!F99</f>
        <v>0</v>
      </c>
      <c r="N99" s="105">
        <f>LEN(Survey!G99)</f>
        <v>0</v>
      </c>
      <c r="O99" s="100" t="str">
        <f t="shared" si="33"/>
        <v>Fail</v>
      </c>
      <c r="P99" s="106">
        <f>(Survey!$AE99)</f>
        <v>0</v>
      </c>
      <c r="Q99" s="100" t="str">
        <f>IF(OR(MIN(R99:S99)&lt;-1,S99&gt;R99,ISBLANK(Survey!AK99),ISBLANK(Survey!AL99)),"Fail",IF(MAX(R99:S99)&gt;1, "Warning","Pass"))</f>
        <v>Fail</v>
      </c>
      <c r="R99" s="107">
        <f>Survey!AK99</f>
        <v>0</v>
      </c>
      <c r="S99" s="108">
        <f>Survey!AL99</f>
        <v>0</v>
      </c>
      <c r="T99" s="91" t="str">
        <f t="shared" si="34"/>
        <v>Fail</v>
      </c>
      <c r="U99" s="92">
        <f>ABS(Survey!$AE99)</f>
        <v>0</v>
      </c>
      <c r="V99" s="92">
        <f>SUM(SUMIF(Survey!AN99:AS99,{"&gt;0","&lt;0"})*{1,-1})-SUM(SUMIF(Survey!AU99:AZ99,{"&gt;0","&lt;0"})*{1,-1})</f>
        <v>0</v>
      </c>
      <c r="W99" s="109" t="str">
        <f t="shared" si="35"/>
        <v>No holdings</v>
      </c>
      <c r="X99" s="91">
        <f t="shared" si="36"/>
        <v>0</v>
      </c>
      <c r="Y99" s="100" t="str">
        <f t="shared" si="37"/>
        <v>Fail</v>
      </c>
      <c r="Z99" s="110">
        <f>ABS(Survey!$AE99)</f>
        <v>0</v>
      </c>
      <c r="AA99" s="110">
        <f>SUM(SUMIF(Survey!BB99:BM99,{"&gt;0","&lt;0"})*{1,-1})-SUM(SUMIF(Survey!BO99:BZ99,{"&gt;0","&lt;0"})*{1,-1})</f>
        <v>0</v>
      </c>
      <c r="AB99" s="111" t="str">
        <f t="shared" si="38"/>
        <v>No holdings</v>
      </c>
      <c r="AC99" s="112">
        <f t="shared" si="39"/>
        <v>0</v>
      </c>
      <c r="AD99" s="91" t="str">
        <f t="shared" si="40"/>
        <v>Pass</v>
      </c>
      <c r="AE99" s="92">
        <f>ABS(Survey!BL99) + ABS(Survey!BY99)</f>
        <v>0</v>
      </c>
      <c r="AF99" s="92">
        <f>SUM(SUMIF(Survey!CC99:CH99,{"&gt;0","&lt;0"})*{1,-1})+SUM(SUMIF(Survey!CJ99:CO99,{"&gt;0","&lt;0"})*{1,-1})</f>
        <v>0</v>
      </c>
      <c r="AG99" s="91">
        <f t="shared" si="41"/>
        <v>0</v>
      </c>
      <c r="AH99" s="91">
        <f t="shared" si="42"/>
        <v>0</v>
      </c>
      <c r="AI99" s="100" t="str">
        <f t="shared" si="43"/>
        <v>Fail</v>
      </c>
      <c r="AJ99" s="110">
        <f>SUM(SUMIF(Survey!CZ99:DA99,{"&gt;0","&lt;0"})*{1,-1})</f>
        <v>0</v>
      </c>
      <c r="AK99" s="113">
        <f t="shared" si="44"/>
        <v>0</v>
      </c>
      <c r="AL99" s="112">
        <f t="shared" si="45"/>
        <v>100</v>
      </c>
      <c r="AM99" s="100" t="str">
        <f t="shared" si="46"/>
        <v>Fail</v>
      </c>
      <c r="AN99" s="110">
        <f>SUM(SUMIF(Survey!DC99:DL99,{"&gt;0","&lt;0"})*{1,-1})</f>
        <v>0</v>
      </c>
      <c r="AO99" s="113">
        <f t="shared" si="47"/>
        <v>0</v>
      </c>
      <c r="AP99" s="112">
        <f t="shared" si="48"/>
        <v>100</v>
      </c>
      <c r="AQ99" s="91" t="str">
        <f t="shared" si="49"/>
        <v>Fail</v>
      </c>
      <c r="AR99" s="92">
        <f>SUM(SUMIF(Survey!DO99:DU99,{"&gt;0","&lt;0"})*{1,-1})</f>
        <v>0</v>
      </c>
      <c r="AS99" s="91">
        <f t="shared" si="50"/>
        <v>0</v>
      </c>
      <c r="AT99" s="91">
        <f t="shared" si="51"/>
        <v>100</v>
      </c>
      <c r="AU99" s="100" t="str">
        <f t="shared" si="52"/>
        <v>Fail</v>
      </c>
      <c r="AV99" s="110">
        <f>SUM(SUMIF(Survey!DW99:EC99,{"&gt;0","&lt;0"})*{1,-1})</f>
        <v>0</v>
      </c>
      <c r="AW99" s="113">
        <f t="shared" si="53"/>
        <v>0</v>
      </c>
      <c r="AX99" s="112">
        <f t="shared" si="54"/>
        <v>100</v>
      </c>
    </row>
    <row r="100" spans="1:50" x14ac:dyDescent="0.35">
      <c r="A100" s="1">
        <v>97</v>
      </c>
      <c r="B100" s="91" t="str">
        <f t="shared" si="29"/>
        <v>Fail</v>
      </c>
      <c r="C100" s="91">
        <f>Survey!I100</f>
        <v>0</v>
      </c>
      <c r="D100" s="91" t="str">
        <f t="shared" si="28"/>
        <v>Fail</v>
      </c>
      <c r="E100" s="91" t="str">
        <f>IF(COUNTIF(J100:T100:Q100,"Fail"),"Fail","Pass")</f>
        <v>Fail</v>
      </c>
      <c r="G100" s="100" t="str">
        <f t="shared" si="30"/>
        <v>Pass</v>
      </c>
      <c r="H100" s="101">
        <f>COUNTBLANK(Survey!$A$3:$EI$3)</f>
        <v>5</v>
      </c>
      <c r="I100" s="102">
        <f>COUNTA(Survey!$A$3:$EI$3)</f>
        <v>134</v>
      </c>
      <c r="J100" s="100" t="str">
        <f t="shared" si="31"/>
        <v>Fail</v>
      </c>
      <c r="K100" s="103">
        <f>COUNTBLANK(Survey!B100)+COUNTBLANK(Survey!D100:F100)+COUNTBLANK(Survey!H100:J100)+COUNTBLANK(Survey!L100:O100)+COUNTBLANK(Survey!Q100)+COUNTBLANK(Survey!T100:V100)+COUNTBLANK(Survey!Y100:Z100)</f>
        <v>17</v>
      </c>
      <c r="L100" s="100" t="str">
        <f t="shared" si="32"/>
        <v>Fail</v>
      </c>
      <c r="M100" s="104">
        <f>Survey!F100</f>
        <v>0</v>
      </c>
      <c r="N100" s="105">
        <f>LEN(Survey!G100)</f>
        <v>0</v>
      </c>
      <c r="O100" s="100" t="str">
        <f t="shared" si="33"/>
        <v>Fail</v>
      </c>
      <c r="P100" s="106">
        <f>(Survey!$AE100)</f>
        <v>0</v>
      </c>
      <c r="Q100" s="100" t="str">
        <f>IF(OR(MIN(R100:S100)&lt;-1,S100&gt;R100,ISBLANK(Survey!AK100),ISBLANK(Survey!AL100)),"Fail",IF(MAX(R100:S100)&gt;1, "Warning","Pass"))</f>
        <v>Fail</v>
      </c>
      <c r="R100" s="107">
        <f>Survey!AK100</f>
        <v>0</v>
      </c>
      <c r="S100" s="108">
        <f>Survey!AL100</f>
        <v>0</v>
      </c>
      <c r="T100" s="91" t="str">
        <f t="shared" si="34"/>
        <v>Fail</v>
      </c>
      <c r="U100" s="92">
        <f>ABS(Survey!$AE100)</f>
        <v>0</v>
      </c>
      <c r="V100" s="92">
        <f>SUM(SUMIF(Survey!AN100:AS100,{"&gt;0","&lt;0"})*{1,-1})-SUM(SUMIF(Survey!AU100:AZ100,{"&gt;0","&lt;0"})*{1,-1})</f>
        <v>0</v>
      </c>
      <c r="W100" s="109" t="str">
        <f t="shared" si="35"/>
        <v>No holdings</v>
      </c>
      <c r="X100" s="91">
        <f t="shared" si="36"/>
        <v>0</v>
      </c>
      <c r="Y100" s="100" t="str">
        <f t="shared" si="37"/>
        <v>Fail</v>
      </c>
      <c r="Z100" s="110">
        <f>ABS(Survey!$AE100)</f>
        <v>0</v>
      </c>
      <c r="AA100" s="110">
        <f>SUM(SUMIF(Survey!BB100:BM100,{"&gt;0","&lt;0"})*{1,-1})-SUM(SUMIF(Survey!BO100:BZ100,{"&gt;0","&lt;0"})*{1,-1})</f>
        <v>0</v>
      </c>
      <c r="AB100" s="111" t="str">
        <f t="shared" si="38"/>
        <v>No holdings</v>
      </c>
      <c r="AC100" s="112">
        <f t="shared" si="39"/>
        <v>0</v>
      </c>
      <c r="AD100" s="91" t="str">
        <f t="shared" si="40"/>
        <v>Pass</v>
      </c>
      <c r="AE100" s="92">
        <f>ABS(Survey!BL100) + ABS(Survey!BY100)</f>
        <v>0</v>
      </c>
      <c r="AF100" s="92">
        <f>SUM(SUMIF(Survey!CC100:CH100,{"&gt;0","&lt;0"})*{1,-1})+SUM(SUMIF(Survey!CJ100:CO100,{"&gt;0","&lt;0"})*{1,-1})</f>
        <v>0</v>
      </c>
      <c r="AG100" s="91">
        <f t="shared" si="41"/>
        <v>0</v>
      </c>
      <c r="AH100" s="91">
        <f t="shared" si="42"/>
        <v>0</v>
      </c>
      <c r="AI100" s="100" t="str">
        <f t="shared" si="43"/>
        <v>Fail</v>
      </c>
      <c r="AJ100" s="110">
        <f>SUM(SUMIF(Survey!CZ100:DA100,{"&gt;0","&lt;0"})*{1,-1})</f>
        <v>0</v>
      </c>
      <c r="AK100" s="113">
        <f t="shared" si="44"/>
        <v>0</v>
      </c>
      <c r="AL100" s="112">
        <f t="shared" si="45"/>
        <v>100</v>
      </c>
      <c r="AM100" s="100" t="str">
        <f t="shared" si="46"/>
        <v>Fail</v>
      </c>
      <c r="AN100" s="110">
        <f>SUM(SUMIF(Survey!DC100:DL100,{"&gt;0","&lt;0"})*{1,-1})</f>
        <v>0</v>
      </c>
      <c r="AO100" s="113">
        <f t="shared" si="47"/>
        <v>0</v>
      </c>
      <c r="AP100" s="112">
        <f t="shared" si="48"/>
        <v>100</v>
      </c>
      <c r="AQ100" s="91" t="str">
        <f t="shared" si="49"/>
        <v>Fail</v>
      </c>
      <c r="AR100" s="92">
        <f>SUM(SUMIF(Survey!DO100:DU100,{"&gt;0","&lt;0"})*{1,-1})</f>
        <v>0</v>
      </c>
      <c r="AS100" s="91">
        <f t="shared" si="50"/>
        <v>0</v>
      </c>
      <c r="AT100" s="91">
        <f t="shared" si="51"/>
        <v>100</v>
      </c>
      <c r="AU100" s="100" t="str">
        <f t="shared" si="52"/>
        <v>Fail</v>
      </c>
      <c r="AV100" s="110">
        <f>SUM(SUMIF(Survey!DW100:EC100,{"&gt;0","&lt;0"})*{1,-1})</f>
        <v>0</v>
      </c>
      <c r="AW100" s="113">
        <f t="shared" si="53"/>
        <v>0</v>
      </c>
      <c r="AX100" s="112">
        <f t="shared" si="54"/>
        <v>100</v>
      </c>
    </row>
    <row r="101" spans="1:50" x14ac:dyDescent="0.35">
      <c r="A101" s="1">
        <v>98</v>
      </c>
      <c r="B101" s="91" t="str">
        <f t="shared" si="29"/>
        <v>Fail</v>
      </c>
      <c r="C101" s="91">
        <f>Survey!I101</f>
        <v>0</v>
      </c>
      <c r="D101" s="91" t="str">
        <f t="shared" si="28"/>
        <v>Fail</v>
      </c>
      <c r="E101" s="91" t="str">
        <f>IF(COUNTIF(J101:T101:Q101,"Fail"),"Fail","Pass")</f>
        <v>Fail</v>
      </c>
      <c r="G101" s="100" t="str">
        <f t="shared" si="30"/>
        <v>Pass</v>
      </c>
      <c r="H101" s="101">
        <f>COUNTBLANK(Survey!$A$3:$EI$3)</f>
        <v>5</v>
      </c>
      <c r="I101" s="102">
        <f>COUNTA(Survey!$A$3:$EI$3)</f>
        <v>134</v>
      </c>
      <c r="J101" s="100" t="str">
        <f t="shared" si="31"/>
        <v>Fail</v>
      </c>
      <c r="K101" s="103">
        <f>COUNTBLANK(Survey!B101)+COUNTBLANK(Survey!D101:F101)+COUNTBLANK(Survey!H101:J101)+COUNTBLANK(Survey!L101:O101)+COUNTBLANK(Survey!Q101)+COUNTBLANK(Survey!T101:V101)+COUNTBLANK(Survey!Y101:Z101)</f>
        <v>17</v>
      </c>
      <c r="L101" s="100" t="str">
        <f t="shared" si="32"/>
        <v>Fail</v>
      </c>
      <c r="M101" s="104">
        <f>Survey!F101</f>
        <v>0</v>
      </c>
      <c r="N101" s="105">
        <f>LEN(Survey!G101)</f>
        <v>0</v>
      </c>
      <c r="O101" s="100" t="str">
        <f t="shared" si="33"/>
        <v>Fail</v>
      </c>
      <c r="P101" s="106">
        <f>(Survey!$AE101)</f>
        <v>0</v>
      </c>
      <c r="Q101" s="100" t="str">
        <f>IF(OR(MIN(R101:S101)&lt;-1,S101&gt;R101,ISBLANK(Survey!AK101),ISBLANK(Survey!AL101)),"Fail",IF(MAX(R101:S101)&gt;1, "Warning","Pass"))</f>
        <v>Fail</v>
      </c>
      <c r="R101" s="107">
        <f>Survey!AK101</f>
        <v>0</v>
      </c>
      <c r="S101" s="108">
        <f>Survey!AL101</f>
        <v>0</v>
      </c>
      <c r="T101" s="91" t="str">
        <f t="shared" si="34"/>
        <v>Fail</v>
      </c>
      <c r="U101" s="92">
        <f>ABS(Survey!$AE101)</f>
        <v>0</v>
      </c>
      <c r="V101" s="92">
        <f>SUM(SUMIF(Survey!AN101:AS101,{"&gt;0","&lt;0"})*{1,-1})-SUM(SUMIF(Survey!AU101:AZ101,{"&gt;0","&lt;0"})*{1,-1})</f>
        <v>0</v>
      </c>
      <c r="W101" s="109" t="str">
        <f t="shared" si="35"/>
        <v>No holdings</v>
      </c>
      <c r="X101" s="91">
        <f t="shared" si="36"/>
        <v>0</v>
      </c>
      <c r="Y101" s="100" t="str">
        <f t="shared" si="37"/>
        <v>Fail</v>
      </c>
      <c r="Z101" s="110">
        <f>ABS(Survey!$AE101)</f>
        <v>0</v>
      </c>
      <c r="AA101" s="110">
        <f>SUM(SUMIF(Survey!BB101:BM101,{"&gt;0","&lt;0"})*{1,-1})-SUM(SUMIF(Survey!BO101:BZ101,{"&gt;0","&lt;0"})*{1,-1})</f>
        <v>0</v>
      </c>
      <c r="AB101" s="111" t="str">
        <f t="shared" si="38"/>
        <v>No holdings</v>
      </c>
      <c r="AC101" s="112">
        <f t="shared" si="39"/>
        <v>0</v>
      </c>
      <c r="AD101" s="91" t="str">
        <f t="shared" si="40"/>
        <v>Pass</v>
      </c>
      <c r="AE101" s="92">
        <f>ABS(Survey!BL101) + ABS(Survey!BY101)</f>
        <v>0</v>
      </c>
      <c r="AF101" s="92">
        <f>SUM(SUMIF(Survey!CC101:CH101,{"&gt;0","&lt;0"})*{1,-1})+SUM(SUMIF(Survey!CJ101:CO101,{"&gt;0","&lt;0"})*{1,-1})</f>
        <v>0</v>
      </c>
      <c r="AG101" s="91">
        <f t="shared" si="41"/>
        <v>0</v>
      </c>
      <c r="AH101" s="91">
        <f t="shared" si="42"/>
        <v>0</v>
      </c>
      <c r="AI101" s="100" t="str">
        <f t="shared" si="43"/>
        <v>Fail</v>
      </c>
      <c r="AJ101" s="110">
        <f>SUM(SUMIF(Survey!CZ101:DA101,{"&gt;0","&lt;0"})*{1,-1})</f>
        <v>0</v>
      </c>
      <c r="AK101" s="113">
        <f t="shared" si="44"/>
        <v>0</v>
      </c>
      <c r="AL101" s="112">
        <f t="shared" si="45"/>
        <v>100</v>
      </c>
      <c r="AM101" s="100" t="str">
        <f t="shared" si="46"/>
        <v>Fail</v>
      </c>
      <c r="AN101" s="110">
        <f>SUM(SUMIF(Survey!DC101:DL101,{"&gt;0","&lt;0"})*{1,-1})</f>
        <v>0</v>
      </c>
      <c r="AO101" s="113">
        <f t="shared" si="47"/>
        <v>0</v>
      </c>
      <c r="AP101" s="112">
        <f t="shared" si="48"/>
        <v>100</v>
      </c>
      <c r="AQ101" s="91" t="str">
        <f t="shared" si="49"/>
        <v>Fail</v>
      </c>
      <c r="AR101" s="92">
        <f>SUM(SUMIF(Survey!DO101:DU101,{"&gt;0","&lt;0"})*{1,-1})</f>
        <v>0</v>
      </c>
      <c r="AS101" s="91">
        <f t="shared" si="50"/>
        <v>0</v>
      </c>
      <c r="AT101" s="91">
        <f t="shared" si="51"/>
        <v>100</v>
      </c>
      <c r="AU101" s="100" t="str">
        <f t="shared" si="52"/>
        <v>Fail</v>
      </c>
      <c r="AV101" s="110">
        <f>SUM(SUMIF(Survey!DW101:EC101,{"&gt;0","&lt;0"})*{1,-1})</f>
        <v>0</v>
      </c>
      <c r="AW101" s="113">
        <f t="shared" si="53"/>
        <v>0</v>
      </c>
      <c r="AX101" s="112">
        <f t="shared" si="54"/>
        <v>100</v>
      </c>
    </row>
    <row r="102" spans="1:50" x14ac:dyDescent="0.35">
      <c r="F102" s="91"/>
      <c r="G102" s="100"/>
      <c r="H102" s="101"/>
      <c r="I102" s="102"/>
      <c r="J102" s="100"/>
      <c r="K102" s="103"/>
      <c r="L102" s="100"/>
      <c r="M102" s="104"/>
      <c r="N102" s="105"/>
      <c r="O102" s="100"/>
      <c r="P102" s="106"/>
      <c r="Q102" s="100"/>
      <c r="R102" s="107"/>
      <c r="S102" s="108"/>
      <c r="U102" s="92"/>
      <c r="V102" s="92"/>
      <c r="Y102" s="100"/>
      <c r="Z102" s="110"/>
      <c r="AA102" s="110"/>
      <c r="AB102" s="113"/>
      <c r="AC102" s="112"/>
      <c r="AE102" s="92"/>
      <c r="AF102" s="92"/>
      <c r="AI102" s="100"/>
      <c r="AJ102" s="110"/>
      <c r="AK102" s="113"/>
      <c r="AL102" s="112"/>
      <c r="AM102" s="100"/>
      <c r="AN102" s="110"/>
      <c r="AO102" s="113"/>
      <c r="AP102" s="112"/>
      <c r="AR102" s="92"/>
      <c r="AU102" s="100"/>
      <c r="AV102" s="110"/>
      <c r="AW102" s="113"/>
      <c r="AX102" s="112"/>
    </row>
    <row r="103" spans="1:50" x14ac:dyDescent="0.35">
      <c r="F103" s="91"/>
      <c r="G103" s="100"/>
      <c r="H103" s="101"/>
      <c r="I103" s="102"/>
      <c r="J103" s="100"/>
      <c r="K103" s="103"/>
      <c r="L103" s="100"/>
      <c r="M103" s="104"/>
      <c r="N103" s="105"/>
      <c r="O103" s="100"/>
      <c r="P103" s="106"/>
      <c r="Q103" s="100"/>
      <c r="R103" s="107"/>
      <c r="S103" s="108"/>
      <c r="U103" s="92"/>
      <c r="V103" s="92"/>
      <c r="Y103" s="100"/>
      <c r="Z103" s="110"/>
      <c r="AA103" s="110"/>
      <c r="AB103" s="113"/>
      <c r="AC103" s="112"/>
      <c r="AE103" s="92"/>
      <c r="AF103" s="92"/>
      <c r="AI103" s="100"/>
      <c r="AJ103" s="110"/>
      <c r="AK103" s="113"/>
      <c r="AL103" s="112"/>
      <c r="AM103" s="100"/>
      <c r="AN103" s="110"/>
      <c r="AO103" s="113"/>
      <c r="AP103" s="112"/>
      <c r="AR103" s="92"/>
      <c r="AU103" s="100"/>
      <c r="AV103" s="110"/>
      <c r="AW103" s="113"/>
      <c r="AX103" s="112"/>
    </row>
    <row r="104" spans="1:50" x14ac:dyDescent="0.35">
      <c r="F104" s="91"/>
      <c r="G104" s="100"/>
      <c r="H104" s="101"/>
      <c r="I104" s="102"/>
      <c r="J104" s="100"/>
      <c r="K104" s="103"/>
      <c r="L104" s="100"/>
      <c r="M104" s="104"/>
      <c r="N104" s="105"/>
      <c r="O104" s="100"/>
      <c r="P104" s="106"/>
      <c r="Q104" s="100"/>
      <c r="R104" s="107"/>
      <c r="S104" s="108"/>
      <c r="U104" s="92"/>
      <c r="V104" s="92"/>
      <c r="Y104" s="100"/>
      <c r="Z104" s="110"/>
      <c r="AA104" s="110"/>
      <c r="AB104" s="113"/>
      <c r="AC104" s="112"/>
      <c r="AE104" s="92"/>
      <c r="AF104" s="92"/>
      <c r="AI104" s="100"/>
      <c r="AJ104" s="110"/>
      <c r="AK104" s="113"/>
      <c r="AL104" s="112"/>
      <c r="AM104" s="100"/>
      <c r="AN104" s="110"/>
      <c r="AO104" s="113"/>
      <c r="AP104" s="112"/>
      <c r="AR104" s="92"/>
      <c r="AU104" s="100"/>
      <c r="AV104" s="110"/>
      <c r="AW104" s="113"/>
      <c r="AX104" s="112"/>
    </row>
    <row r="105" spans="1:50" x14ac:dyDescent="0.35">
      <c r="F105" s="91"/>
      <c r="G105" s="100"/>
      <c r="H105" s="101"/>
      <c r="I105" s="102"/>
      <c r="J105" s="100"/>
      <c r="K105" s="103"/>
      <c r="L105" s="100"/>
      <c r="M105" s="104"/>
      <c r="N105" s="105"/>
      <c r="O105" s="100"/>
      <c r="P105" s="106"/>
      <c r="Q105" s="100"/>
      <c r="R105" s="107"/>
      <c r="S105" s="108"/>
      <c r="U105" s="92"/>
      <c r="V105" s="92"/>
      <c r="Y105" s="100"/>
      <c r="Z105" s="110"/>
      <c r="AA105" s="110"/>
      <c r="AB105" s="113"/>
      <c r="AC105" s="112"/>
      <c r="AE105" s="92"/>
      <c r="AF105" s="92"/>
      <c r="AI105" s="100"/>
      <c r="AJ105" s="110"/>
      <c r="AK105" s="113"/>
      <c r="AL105" s="112"/>
      <c r="AM105" s="100"/>
      <c r="AN105" s="110"/>
      <c r="AO105" s="113"/>
      <c r="AP105" s="112"/>
      <c r="AR105" s="92"/>
      <c r="AU105" s="100"/>
      <c r="AV105" s="110"/>
      <c r="AW105" s="113"/>
      <c r="AX105" s="112"/>
    </row>
    <row r="106" spans="1:50" x14ac:dyDescent="0.35">
      <c r="F106" s="91"/>
      <c r="G106" s="100"/>
      <c r="H106" s="101"/>
      <c r="I106" s="102"/>
      <c r="J106" s="100"/>
      <c r="K106" s="103"/>
      <c r="L106" s="100"/>
      <c r="M106" s="104"/>
      <c r="N106" s="105"/>
      <c r="O106" s="100"/>
      <c r="P106" s="106"/>
      <c r="Q106" s="100"/>
      <c r="R106" s="107"/>
      <c r="S106" s="108"/>
      <c r="U106" s="92"/>
      <c r="V106" s="92"/>
      <c r="Y106" s="100"/>
      <c r="Z106" s="110"/>
      <c r="AA106" s="110"/>
      <c r="AB106" s="113"/>
      <c r="AC106" s="112"/>
      <c r="AE106" s="92"/>
      <c r="AF106" s="92"/>
      <c r="AI106" s="100"/>
      <c r="AJ106" s="110"/>
      <c r="AK106" s="113"/>
      <c r="AL106" s="112"/>
      <c r="AM106" s="100"/>
      <c r="AN106" s="110"/>
      <c r="AO106" s="113"/>
      <c r="AP106" s="112"/>
      <c r="AR106" s="92"/>
      <c r="AU106" s="100"/>
      <c r="AV106" s="110"/>
      <c r="AW106" s="113"/>
      <c r="AX106" s="112"/>
    </row>
    <row r="107" spans="1:50" x14ac:dyDescent="0.35">
      <c r="F107" s="91"/>
      <c r="G107" s="100"/>
      <c r="H107" s="101"/>
      <c r="I107" s="102"/>
      <c r="J107" s="100"/>
      <c r="K107" s="103"/>
      <c r="L107" s="100"/>
      <c r="M107" s="104"/>
      <c r="N107" s="105"/>
      <c r="O107" s="100"/>
      <c r="P107" s="106"/>
      <c r="Q107" s="100"/>
      <c r="R107" s="107"/>
      <c r="S107" s="108"/>
      <c r="U107" s="92"/>
      <c r="V107" s="92"/>
      <c r="Y107" s="100"/>
      <c r="Z107" s="110"/>
      <c r="AA107" s="110"/>
      <c r="AB107" s="113"/>
      <c r="AC107" s="112"/>
      <c r="AE107" s="92"/>
      <c r="AF107" s="92"/>
      <c r="AI107" s="100"/>
      <c r="AJ107" s="110"/>
      <c r="AK107" s="113"/>
      <c r="AL107" s="112"/>
      <c r="AM107" s="100"/>
      <c r="AN107" s="110"/>
      <c r="AO107" s="113"/>
      <c r="AP107" s="112"/>
      <c r="AR107" s="92"/>
      <c r="AU107" s="100"/>
      <c r="AV107" s="110"/>
      <c r="AW107" s="113"/>
      <c r="AX107" s="112"/>
    </row>
    <row r="108" spans="1:50" x14ac:dyDescent="0.35">
      <c r="F108" s="91"/>
      <c r="G108" s="100"/>
      <c r="H108" s="101"/>
      <c r="I108" s="102"/>
      <c r="J108" s="100"/>
      <c r="K108" s="103"/>
      <c r="L108" s="100"/>
      <c r="M108" s="104"/>
      <c r="N108" s="105"/>
      <c r="O108" s="100"/>
      <c r="P108" s="106"/>
      <c r="Q108" s="100"/>
      <c r="R108" s="107"/>
      <c r="S108" s="108"/>
      <c r="U108" s="92"/>
      <c r="V108" s="92"/>
      <c r="Y108" s="100"/>
      <c r="Z108" s="110"/>
      <c r="AA108" s="110"/>
      <c r="AB108" s="113"/>
      <c r="AC108" s="112"/>
      <c r="AE108" s="92"/>
      <c r="AF108" s="92"/>
      <c r="AI108" s="100"/>
      <c r="AJ108" s="110"/>
      <c r="AK108" s="113"/>
      <c r="AL108" s="112"/>
      <c r="AM108" s="100"/>
      <c r="AN108" s="110"/>
      <c r="AO108" s="113"/>
      <c r="AP108" s="112"/>
      <c r="AR108" s="92"/>
      <c r="AU108" s="100"/>
      <c r="AV108" s="110"/>
      <c r="AW108" s="113"/>
      <c r="AX108" s="112"/>
    </row>
    <row r="109" spans="1:50" x14ac:dyDescent="0.35">
      <c r="F109" s="91"/>
      <c r="G109" s="100"/>
      <c r="H109" s="101"/>
      <c r="I109" s="102"/>
      <c r="J109" s="100"/>
      <c r="K109" s="103"/>
      <c r="L109" s="100"/>
      <c r="M109" s="104"/>
      <c r="N109" s="105"/>
      <c r="O109" s="100"/>
      <c r="P109" s="106"/>
      <c r="Q109" s="100"/>
      <c r="R109" s="107"/>
      <c r="S109" s="108"/>
      <c r="U109" s="92"/>
      <c r="V109" s="92"/>
      <c r="Y109" s="100"/>
      <c r="Z109" s="110"/>
      <c r="AA109" s="110"/>
      <c r="AB109" s="113"/>
      <c r="AC109" s="112"/>
      <c r="AE109" s="92"/>
      <c r="AF109" s="92"/>
      <c r="AI109" s="100"/>
      <c r="AJ109" s="110"/>
      <c r="AK109" s="113"/>
      <c r="AL109" s="112"/>
      <c r="AM109" s="100"/>
      <c r="AN109" s="110"/>
      <c r="AO109" s="113"/>
      <c r="AP109" s="112"/>
      <c r="AR109" s="92"/>
      <c r="AU109" s="100"/>
      <c r="AV109" s="110"/>
      <c r="AW109" s="113"/>
      <c r="AX109" s="112"/>
    </row>
    <row r="110" spans="1:50" x14ac:dyDescent="0.35">
      <c r="F110" s="91"/>
      <c r="G110" s="100"/>
      <c r="H110" s="101"/>
      <c r="I110" s="102"/>
      <c r="J110" s="100"/>
      <c r="K110" s="103"/>
      <c r="L110" s="100"/>
      <c r="M110" s="104"/>
      <c r="N110" s="105"/>
      <c r="O110" s="100"/>
      <c r="P110" s="106"/>
      <c r="Q110" s="100"/>
      <c r="R110" s="107"/>
      <c r="S110" s="108"/>
      <c r="U110" s="92"/>
      <c r="V110" s="92"/>
      <c r="Y110" s="100"/>
      <c r="Z110" s="110"/>
      <c r="AA110" s="110"/>
      <c r="AB110" s="113"/>
      <c r="AC110" s="112"/>
      <c r="AE110" s="92"/>
      <c r="AF110" s="92"/>
      <c r="AI110" s="100"/>
      <c r="AJ110" s="110"/>
      <c r="AK110" s="113"/>
      <c r="AL110" s="112"/>
      <c r="AM110" s="100"/>
      <c r="AN110" s="110"/>
      <c r="AO110" s="113"/>
      <c r="AP110" s="112"/>
      <c r="AR110" s="92"/>
      <c r="AU110" s="100"/>
      <c r="AV110" s="110"/>
      <c r="AW110" s="113"/>
      <c r="AX110" s="112"/>
    </row>
    <row r="111" spans="1:50" x14ac:dyDescent="0.35">
      <c r="F111" s="91"/>
      <c r="G111" s="100"/>
      <c r="H111" s="101"/>
      <c r="I111" s="102"/>
      <c r="J111" s="100"/>
      <c r="K111" s="103"/>
      <c r="L111" s="100"/>
      <c r="M111" s="104"/>
      <c r="N111" s="105"/>
      <c r="O111" s="100"/>
      <c r="P111" s="106"/>
      <c r="Q111" s="100"/>
      <c r="R111" s="107"/>
      <c r="S111" s="108"/>
      <c r="U111" s="92"/>
      <c r="V111" s="92"/>
      <c r="Y111" s="100"/>
      <c r="Z111" s="110"/>
      <c r="AA111" s="110"/>
      <c r="AB111" s="113"/>
      <c r="AC111" s="112"/>
      <c r="AE111" s="92"/>
      <c r="AF111" s="92"/>
      <c r="AI111" s="100"/>
      <c r="AJ111" s="110"/>
      <c r="AK111" s="113"/>
      <c r="AL111" s="112"/>
      <c r="AM111" s="100"/>
      <c r="AN111" s="110"/>
      <c r="AO111" s="113"/>
      <c r="AP111" s="112"/>
      <c r="AR111" s="92"/>
      <c r="AU111" s="100"/>
      <c r="AV111" s="110"/>
      <c r="AW111" s="113"/>
      <c r="AX111" s="112"/>
    </row>
    <row r="112" spans="1:50" x14ac:dyDescent="0.35">
      <c r="F112" s="91"/>
      <c r="G112" s="100"/>
      <c r="H112" s="101"/>
      <c r="I112" s="102"/>
      <c r="J112" s="100"/>
      <c r="K112" s="103"/>
      <c r="L112" s="100"/>
      <c r="M112" s="104"/>
      <c r="N112" s="105"/>
      <c r="O112" s="100"/>
      <c r="P112" s="106"/>
      <c r="Q112" s="100"/>
      <c r="R112" s="107"/>
      <c r="S112" s="108"/>
      <c r="U112" s="92"/>
      <c r="V112" s="92"/>
      <c r="Y112" s="100"/>
      <c r="Z112" s="110"/>
      <c r="AA112" s="110"/>
      <c r="AB112" s="113"/>
      <c r="AC112" s="112"/>
      <c r="AE112" s="92"/>
      <c r="AF112" s="92"/>
      <c r="AI112" s="100"/>
      <c r="AJ112" s="110"/>
      <c r="AK112" s="113"/>
      <c r="AL112" s="112"/>
      <c r="AM112" s="100"/>
      <c r="AN112" s="110"/>
      <c r="AO112" s="113"/>
      <c r="AP112" s="112"/>
      <c r="AR112" s="92"/>
      <c r="AU112" s="100"/>
      <c r="AV112" s="110"/>
      <c r="AW112" s="113"/>
      <c r="AX112" s="112"/>
    </row>
    <row r="113" spans="6:50" x14ac:dyDescent="0.35">
      <c r="F113" s="91"/>
      <c r="G113" s="100"/>
      <c r="H113" s="101"/>
      <c r="I113" s="102"/>
      <c r="J113" s="100"/>
      <c r="K113" s="103"/>
      <c r="L113" s="100"/>
      <c r="M113" s="104"/>
      <c r="N113" s="105"/>
      <c r="O113" s="100"/>
      <c r="P113" s="106"/>
      <c r="Q113" s="100"/>
      <c r="R113" s="107"/>
      <c r="S113" s="108"/>
      <c r="U113" s="92"/>
      <c r="V113" s="92"/>
      <c r="Y113" s="100"/>
      <c r="Z113" s="110"/>
      <c r="AA113" s="110"/>
      <c r="AB113" s="113"/>
      <c r="AC113" s="112"/>
      <c r="AE113" s="92"/>
      <c r="AF113" s="92"/>
      <c r="AI113" s="100"/>
      <c r="AJ113" s="110"/>
      <c r="AK113" s="113"/>
      <c r="AL113" s="112"/>
      <c r="AM113" s="100"/>
      <c r="AN113" s="110"/>
      <c r="AO113" s="113"/>
      <c r="AP113" s="112"/>
      <c r="AR113" s="92"/>
      <c r="AU113" s="100"/>
      <c r="AV113" s="110"/>
      <c r="AW113" s="113"/>
      <c r="AX113" s="112"/>
    </row>
    <row r="114" spans="6:50" x14ac:dyDescent="0.35">
      <c r="F114" s="91"/>
      <c r="G114" s="100"/>
      <c r="H114" s="101"/>
      <c r="I114" s="102"/>
      <c r="J114" s="100"/>
      <c r="K114" s="103"/>
      <c r="L114" s="100"/>
      <c r="M114" s="104"/>
      <c r="N114" s="105"/>
      <c r="O114" s="100"/>
      <c r="P114" s="106"/>
      <c r="Q114" s="100"/>
      <c r="R114" s="107"/>
      <c r="S114" s="108"/>
      <c r="U114" s="92"/>
      <c r="V114" s="92"/>
      <c r="Y114" s="100"/>
      <c r="Z114" s="110"/>
      <c r="AA114" s="110"/>
      <c r="AB114" s="113"/>
      <c r="AC114" s="112"/>
      <c r="AE114" s="92"/>
      <c r="AF114" s="92"/>
      <c r="AI114" s="100"/>
      <c r="AJ114" s="110"/>
      <c r="AK114" s="113"/>
      <c r="AL114" s="112"/>
      <c r="AM114" s="100"/>
      <c r="AN114" s="110"/>
      <c r="AO114" s="113"/>
      <c r="AP114" s="112"/>
      <c r="AR114" s="92"/>
      <c r="AU114" s="100"/>
      <c r="AV114" s="110"/>
      <c r="AW114" s="113"/>
      <c r="AX114" s="112"/>
    </row>
    <row r="115" spans="6:50" x14ac:dyDescent="0.35">
      <c r="F115" s="91"/>
      <c r="G115" s="100"/>
      <c r="H115" s="101"/>
      <c r="I115" s="102"/>
      <c r="J115" s="100"/>
      <c r="K115" s="103"/>
      <c r="L115" s="100"/>
      <c r="M115" s="104"/>
      <c r="N115" s="105"/>
      <c r="O115" s="100"/>
      <c r="P115" s="106"/>
      <c r="Q115" s="100"/>
      <c r="R115" s="107"/>
      <c r="S115" s="108"/>
      <c r="U115" s="92"/>
      <c r="V115" s="92"/>
      <c r="Y115" s="100"/>
      <c r="Z115" s="110"/>
      <c r="AA115" s="110"/>
      <c r="AB115" s="113"/>
      <c r="AC115" s="112"/>
      <c r="AE115" s="92"/>
      <c r="AF115" s="92"/>
      <c r="AI115" s="100"/>
      <c r="AJ115" s="110"/>
      <c r="AK115" s="113"/>
      <c r="AL115" s="112"/>
      <c r="AM115" s="100"/>
      <c r="AN115" s="110"/>
      <c r="AO115" s="113"/>
      <c r="AP115" s="112"/>
      <c r="AR115" s="92"/>
      <c r="AU115" s="100"/>
      <c r="AV115" s="110"/>
      <c r="AW115" s="113"/>
      <c r="AX115" s="112"/>
    </row>
    <row r="116" spans="6:50" x14ac:dyDescent="0.35">
      <c r="F116" s="91"/>
      <c r="G116" s="100"/>
      <c r="H116" s="101"/>
      <c r="I116" s="102"/>
      <c r="J116" s="100"/>
      <c r="K116" s="103"/>
      <c r="L116" s="100"/>
      <c r="M116" s="104"/>
      <c r="N116" s="105"/>
      <c r="O116" s="100"/>
      <c r="P116" s="106"/>
      <c r="Q116" s="100"/>
      <c r="R116" s="107"/>
      <c r="S116" s="108"/>
      <c r="U116" s="92"/>
      <c r="V116" s="92"/>
      <c r="Y116" s="100"/>
      <c r="Z116" s="110"/>
      <c r="AA116" s="110"/>
      <c r="AB116" s="113"/>
      <c r="AC116" s="112"/>
      <c r="AE116" s="92"/>
      <c r="AF116" s="92"/>
      <c r="AI116" s="100"/>
      <c r="AJ116" s="110"/>
      <c r="AK116" s="113"/>
      <c r="AL116" s="112"/>
      <c r="AM116" s="100"/>
      <c r="AN116" s="110"/>
      <c r="AO116" s="113"/>
      <c r="AP116" s="112"/>
      <c r="AR116" s="92"/>
      <c r="AU116" s="100"/>
      <c r="AV116" s="110"/>
      <c r="AW116" s="113"/>
      <c r="AX116" s="112"/>
    </row>
    <row r="117" spans="6:50" x14ac:dyDescent="0.35">
      <c r="F117" s="91"/>
      <c r="G117" s="100"/>
      <c r="H117" s="101"/>
      <c r="I117" s="102"/>
      <c r="J117" s="100"/>
      <c r="K117" s="103"/>
      <c r="L117" s="100"/>
      <c r="M117" s="104"/>
      <c r="N117" s="105"/>
      <c r="O117" s="100"/>
      <c r="P117" s="106"/>
      <c r="Q117" s="100"/>
      <c r="R117" s="107"/>
      <c r="S117" s="108"/>
      <c r="U117" s="92"/>
      <c r="V117" s="92"/>
      <c r="Y117" s="100"/>
      <c r="Z117" s="110"/>
      <c r="AA117" s="110"/>
      <c r="AB117" s="113"/>
      <c r="AC117" s="112"/>
      <c r="AE117" s="92"/>
      <c r="AF117" s="92"/>
      <c r="AI117" s="100"/>
      <c r="AJ117" s="110"/>
      <c r="AK117" s="113"/>
      <c r="AL117" s="112"/>
      <c r="AM117" s="100"/>
      <c r="AN117" s="110"/>
      <c r="AO117" s="113"/>
      <c r="AP117" s="112"/>
      <c r="AR117" s="92"/>
      <c r="AU117" s="100"/>
      <c r="AV117" s="110"/>
      <c r="AW117" s="113"/>
      <c r="AX117" s="112"/>
    </row>
    <row r="118" spans="6:50" x14ac:dyDescent="0.35">
      <c r="F118" s="91"/>
      <c r="G118" s="100"/>
      <c r="H118" s="101"/>
      <c r="I118" s="102"/>
      <c r="J118" s="100"/>
      <c r="K118" s="103"/>
      <c r="L118" s="100"/>
      <c r="M118" s="104"/>
      <c r="N118" s="105"/>
      <c r="O118" s="100"/>
      <c r="P118" s="106"/>
      <c r="Q118" s="100"/>
      <c r="R118" s="107"/>
      <c r="S118" s="108"/>
      <c r="U118" s="92"/>
      <c r="V118" s="92"/>
      <c r="Y118" s="100"/>
      <c r="Z118" s="110"/>
      <c r="AA118" s="110"/>
      <c r="AB118" s="113"/>
      <c r="AC118" s="112"/>
      <c r="AE118" s="92"/>
      <c r="AF118" s="92"/>
      <c r="AI118" s="100"/>
      <c r="AJ118" s="110"/>
      <c r="AK118" s="113"/>
      <c r="AL118" s="112"/>
      <c r="AM118" s="100"/>
      <c r="AN118" s="110"/>
      <c r="AO118" s="113"/>
      <c r="AP118" s="112"/>
      <c r="AR118" s="92"/>
      <c r="AU118" s="100"/>
      <c r="AV118" s="110"/>
      <c r="AW118" s="113"/>
      <c r="AX118" s="112"/>
    </row>
    <row r="119" spans="6:50" x14ac:dyDescent="0.35">
      <c r="F119" s="91"/>
      <c r="G119" s="100"/>
      <c r="H119" s="101"/>
      <c r="I119" s="102"/>
      <c r="J119" s="100"/>
      <c r="K119" s="103"/>
      <c r="L119" s="100"/>
      <c r="M119" s="104"/>
      <c r="N119" s="105"/>
      <c r="O119" s="100"/>
      <c r="P119" s="106"/>
      <c r="Q119" s="100"/>
      <c r="R119" s="107"/>
      <c r="S119" s="108"/>
      <c r="U119" s="92"/>
      <c r="V119" s="92"/>
      <c r="Y119" s="100"/>
      <c r="Z119" s="110"/>
      <c r="AA119" s="110"/>
      <c r="AB119" s="113"/>
      <c r="AC119" s="112"/>
      <c r="AE119" s="92"/>
      <c r="AF119" s="92"/>
      <c r="AI119" s="100"/>
      <c r="AJ119" s="110"/>
      <c r="AK119" s="113"/>
      <c r="AL119" s="112"/>
      <c r="AM119" s="100"/>
      <c r="AN119" s="110"/>
      <c r="AO119" s="113"/>
      <c r="AP119" s="112"/>
      <c r="AR119" s="92"/>
      <c r="AU119" s="100"/>
      <c r="AV119" s="110"/>
      <c r="AW119" s="113"/>
      <c r="AX119" s="112"/>
    </row>
    <row r="120" spans="6:50" x14ac:dyDescent="0.35">
      <c r="F120" s="91"/>
      <c r="G120" s="100"/>
      <c r="H120" s="101"/>
      <c r="I120" s="102"/>
      <c r="J120" s="100"/>
      <c r="K120" s="103"/>
      <c r="L120" s="100"/>
      <c r="M120" s="104"/>
      <c r="N120" s="105"/>
      <c r="O120" s="100"/>
      <c r="P120" s="106"/>
      <c r="Q120" s="100"/>
      <c r="R120" s="107"/>
      <c r="S120" s="108"/>
      <c r="U120" s="92"/>
      <c r="V120" s="92"/>
      <c r="Y120" s="100"/>
      <c r="Z120" s="110"/>
      <c r="AA120" s="110"/>
      <c r="AB120" s="113"/>
      <c r="AC120" s="112"/>
      <c r="AE120" s="92"/>
      <c r="AF120" s="92"/>
      <c r="AI120" s="100"/>
      <c r="AJ120" s="110"/>
      <c r="AK120" s="113"/>
      <c r="AL120" s="112"/>
      <c r="AM120" s="100"/>
      <c r="AN120" s="110"/>
      <c r="AO120" s="113"/>
      <c r="AP120" s="112"/>
      <c r="AR120" s="92"/>
      <c r="AU120" s="100"/>
      <c r="AV120" s="110"/>
      <c r="AW120" s="113"/>
      <c r="AX120" s="112"/>
    </row>
    <row r="121" spans="6:50" x14ac:dyDescent="0.35">
      <c r="F121" s="91"/>
      <c r="G121" s="100"/>
      <c r="H121" s="101"/>
      <c r="I121" s="102"/>
      <c r="J121" s="100"/>
      <c r="K121" s="103"/>
      <c r="L121" s="100"/>
      <c r="M121" s="104"/>
      <c r="N121" s="105"/>
      <c r="O121" s="100"/>
      <c r="P121" s="106"/>
      <c r="Q121" s="100"/>
      <c r="R121" s="107"/>
      <c r="S121" s="108"/>
      <c r="U121" s="92"/>
      <c r="V121" s="92"/>
      <c r="Y121" s="100"/>
      <c r="Z121" s="110"/>
      <c r="AA121" s="110"/>
      <c r="AB121" s="113"/>
      <c r="AC121" s="112"/>
      <c r="AE121" s="92"/>
      <c r="AF121" s="92"/>
      <c r="AI121" s="100"/>
      <c r="AJ121" s="110"/>
      <c r="AK121" s="113"/>
      <c r="AL121" s="112"/>
      <c r="AM121" s="100"/>
      <c r="AN121" s="110"/>
      <c r="AO121" s="113"/>
      <c r="AP121" s="112"/>
      <c r="AR121" s="92"/>
      <c r="AU121" s="100"/>
      <c r="AV121" s="110"/>
      <c r="AW121" s="113"/>
      <c r="AX121" s="112"/>
    </row>
    <row r="122" spans="6:50" x14ac:dyDescent="0.35">
      <c r="F122" s="91"/>
      <c r="G122" s="100"/>
      <c r="H122" s="101"/>
      <c r="I122" s="102"/>
      <c r="J122" s="100"/>
      <c r="K122" s="103"/>
      <c r="L122" s="100"/>
      <c r="M122" s="104"/>
      <c r="N122" s="105"/>
      <c r="O122" s="100"/>
      <c r="P122" s="106"/>
      <c r="Q122" s="100"/>
      <c r="R122" s="107"/>
      <c r="S122" s="108"/>
      <c r="U122" s="92"/>
      <c r="V122" s="92"/>
      <c r="Y122" s="100"/>
      <c r="Z122" s="110"/>
      <c r="AA122" s="110"/>
      <c r="AB122" s="113"/>
      <c r="AC122" s="112"/>
      <c r="AE122" s="92"/>
      <c r="AF122" s="92"/>
      <c r="AI122" s="100"/>
      <c r="AJ122" s="110"/>
      <c r="AK122" s="113"/>
      <c r="AL122" s="112"/>
      <c r="AM122" s="100"/>
      <c r="AN122" s="110"/>
      <c r="AO122" s="113"/>
      <c r="AP122" s="112"/>
      <c r="AR122" s="92"/>
      <c r="AU122" s="100"/>
      <c r="AV122" s="110"/>
      <c r="AW122" s="113"/>
      <c r="AX122" s="112"/>
    </row>
    <row r="123" spans="6:50" x14ac:dyDescent="0.35">
      <c r="F123" s="91"/>
      <c r="G123" s="100"/>
      <c r="H123" s="101"/>
      <c r="I123" s="102"/>
      <c r="J123" s="100"/>
      <c r="K123" s="103"/>
      <c r="L123" s="100"/>
      <c r="M123" s="104"/>
      <c r="N123" s="105"/>
      <c r="O123" s="100"/>
      <c r="P123" s="106"/>
      <c r="Q123" s="100"/>
      <c r="R123" s="107"/>
      <c r="S123" s="108"/>
      <c r="U123" s="92"/>
      <c r="V123" s="92"/>
      <c r="Y123" s="100"/>
      <c r="Z123" s="110"/>
      <c r="AA123" s="110"/>
      <c r="AB123" s="113"/>
      <c r="AC123" s="112"/>
      <c r="AE123" s="92"/>
      <c r="AF123" s="92"/>
      <c r="AI123" s="100"/>
      <c r="AJ123" s="110"/>
      <c r="AK123" s="113"/>
      <c r="AL123" s="112"/>
      <c r="AM123" s="100"/>
      <c r="AN123" s="110"/>
      <c r="AO123" s="113"/>
      <c r="AP123" s="112"/>
      <c r="AR123" s="92"/>
      <c r="AU123" s="100"/>
      <c r="AV123" s="110"/>
      <c r="AW123" s="113"/>
      <c r="AX123" s="112"/>
    </row>
    <row r="124" spans="6:50" x14ac:dyDescent="0.35">
      <c r="F124" s="91"/>
      <c r="G124" s="100"/>
      <c r="H124" s="101"/>
      <c r="I124" s="102"/>
      <c r="J124" s="100"/>
      <c r="K124" s="103"/>
      <c r="L124" s="100"/>
      <c r="M124" s="104"/>
      <c r="N124" s="105"/>
      <c r="O124" s="100"/>
      <c r="P124" s="106"/>
      <c r="Q124" s="100"/>
      <c r="R124" s="107"/>
      <c r="S124" s="108"/>
      <c r="U124" s="92"/>
      <c r="V124" s="92"/>
      <c r="Y124" s="100"/>
      <c r="Z124" s="110"/>
      <c r="AA124" s="110"/>
      <c r="AB124" s="113"/>
      <c r="AC124" s="112"/>
      <c r="AE124" s="92"/>
      <c r="AF124" s="92"/>
      <c r="AI124" s="100"/>
      <c r="AJ124" s="110"/>
      <c r="AK124" s="113"/>
      <c r="AL124" s="112"/>
      <c r="AM124" s="100"/>
      <c r="AN124" s="110"/>
      <c r="AO124" s="113"/>
      <c r="AP124" s="112"/>
      <c r="AR124" s="92"/>
      <c r="AU124" s="100"/>
      <c r="AV124" s="110"/>
      <c r="AW124" s="113"/>
      <c r="AX124" s="112"/>
    </row>
    <row r="125" spans="6:50" x14ac:dyDescent="0.35">
      <c r="F125" s="91"/>
      <c r="G125" s="100"/>
      <c r="H125" s="101"/>
      <c r="I125" s="102"/>
      <c r="J125" s="100"/>
      <c r="K125" s="103"/>
      <c r="L125" s="100"/>
      <c r="M125" s="104"/>
      <c r="N125" s="105"/>
      <c r="O125" s="100"/>
      <c r="P125" s="106"/>
      <c r="Q125" s="100"/>
      <c r="R125" s="107"/>
      <c r="S125" s="108"/>
      <c r="U125" s="92"/>
      <c r="V125" s="92"/>
      <c r="Y125" s="100"/>
      <c r="Z125" s="110"/>
      <c r="AA125" s="110"/>
      <c r="AB125" s="113"/>
      <c r="AC125" s="112"/>
      <c r="AE125" s="92"/>
      <c r="AF125" s="92"/>
      <c r="AI125" s="100"/>
      <c r="AJ125" s="110"/>
      <c r="AK125" s="113"/>
      <c r="AL125" s="112"/>
      <c r="AM125" s="100"/>
      <c r="AN125" s="110"/>
      <c r="AO125" s="113"/>
      <c r="AP125" s="112"/>
      <c r="AR125" s="92"/>
      <c r="AU125" s="100"/>
      <c r="AV125" s="110"/>
      <c r="AW125" s="113"/>
      <c r="AX125" s="112"/>
    </row>
    <row r="126" spans="6:50" x14ac:dyDescent="0.35">
      <c r="F126" s="91"/>
      <c r="G126" s="100"/>
      <c r="H126" s="101"/>
      <c r="I126" s="102"/>
      <c r="J126" s="100"/>
      <c r="K126" s="103"/>
      <c r="L126" s="100"/>
      <c r="M126" s="104"/>
      <c r="N126" s="105"/>
      <c r="O126" s="100"/>
      <c r="P126" s="106"/>
      <c r="Q126" s="100"/>
      <c r="R126" s="107"/>
      <c r="S126" s="108"/>
      <c r="U126" s="92"/>
      <c r="V126" s="92"/>
      <c r="Y126" s="100"/>
      <c r="Z126" s="110"/>
      <c r="AA126" s="110"/>
      <c r="AB126" s="113"/>
      <c r="AC126" s="112"/>
      <c r="AE126" s="92"/>
      <c r="AF126" s="92"/>
      <c r="AI126" s="100"/>
      <c r="AJ126" s="110"/>
      <c r="AK126" s="113"/>
      <c r="AL126" s="112"/>
      <c r="AM126" s="100"/>
      <c r="AN126" s="110"/>
      <c r="AO126" s="113"/>
      <c r="AP126" s="112"/>
      <c r="AR126" s="92"/>
      <c r="AU126" s="100"/>
      <c r="AV126" s="110"/>
      <c r="AW126" s="113"/>
      <c r="AX126" s="112"/>
    </row>
    <row r="127" spans="6:50" x14ac:dyDescent="0.35">
      <c r="F127" s="91"/>
      <c r="G127" s="100"/>
      <c r="H127" s="101"/>
      <c r="I127" s="102"/>
      <c r="J127" s="100"/>
      <c r="K127" s="103"/>
      <c r="L127" s="100"/>
      <c r="M127" s="104"/>
      <c r="N127" s="105"/>
      <c r="O127" s="100"/>
      <c r="P127" s="106"/>
      <c r="Q127" s="100"/>
      <c r="R127" s="107"/>
      <c r="S127" s="108"/>
      <c r="U127" s="92"/>
      <c r="V127" s="92"/>
      <c r="Y127" s="100"/>
      <c r="Z127" s="110"/>
      <c r="AA127" s="110"/>
      <c r="AB127" s="113"/>
      <c r="AC127" s="112"/>
      <c r="AE127" s="92"/>
      <c r="AF127" s="92"/>
      <c r="AI127" s="100"/>
      <c r="AJ127" s="110"/>
      <c r="AK127" s="113"/>
      <c r="AL127" s="112"/>
      <c r="AM127" s="100"/>
      <c r="AN127" s="110"/>
      <c r="AO127" s="113"/>
      <c r="AP127" s="112"/>
      <c r="AR127" s="92"/>
      <c r="AU127" s="100"/>
      <c r="AV127" s="110"/>
      <c r="AW127" s="113"/>
      <c r="AX127" s="112"/>
    </row>
    <row r="128" spans="6:50" x14ac:dyDescent="0.35">
      <c r="F128" s="91"/>
      <c r="G128" s="100"/>
      <c r="H128" s="101"/>
      <c r="I128" s="102"/>
      <c r="J128" s="100"/>
      <c r="K128" s="103"/>
      <c r="L128" s="100"/>
      <c r="M128" s="104"/>
      <c r="N128" s="105"/>
      <c r="O128" s="100"/>
      <c r="P128" s="106"/>
      <c r="Q128" s="100"/>
      <c r="R128" s="107"/>
      <c r="S128" s="108"/>
      <c r="U128" s="92"/>
      <c r="V128" s="92"/>
      <c r="Y128" s="100"/>
      <c r="Z128" s="110"/>
      <c r="AA128" s="110"/>
      <c r="AB128" s="113"/>
      <c r="AC128" s="112"/>
      <c r="AE128" s="92"/>
      <c r="AF128" s="92"/>
      <c r="AI128" s="100"/>
      <c r="AJ128" s="110"/>
      <c r="AK128" s="113"/>
      <c r="AL128" s="112"/>
      <c r="AM128" s="100"/>
      <c r="AN128" s="110"/>
      <c r="AO128" s="113"/>
      <c r="AP128" s="112"/>
      <c r="AR128" s="92"/>
      <c r="AU128" s="100"/>
      <c r="AV128" s="110"/>
      <c r="AW128" s="113"/>
      <c r="AX128" s="112"/>
    </row>
    <row r="129" spans="6:50" x14ac:dyDescent="0.35">
      <c r="F129" s="91"/>
      <c r="G129" s="100"/>
      <c r="H129" s="101"/>
      <c r="I129" s="102"/>
      <c r="J129" s="100"/>
      <c r="K129" s="103"/>
      <c r="L129" s="100"/>
      <c r="M129" s="104"/>
      <c r="N129" s="105"/>
      <c r="O129" s="100"/>
      <c r="P129" s="106"/>
      <c r="Q129" s="100"/>
      <c r="R129" s="107"/>
      <c r="S129" s="108"/>
      <c r="U129" s="92"/>
      <c r="V129" s="92"/>
      <c r="Y129" s="100"/>
      <c r="Z129" s="110"/>
      <c r="AA129" s="110"/>
      <c r="AB129" s="113"/>
      <c r="AC129" s="112"/>
      <c r="AE129" s="92"/>
      <c r="AF129" s="92"/>
      <c r="AI129" s="100"/>
      <c r="AJ129" s="110"/>
      <c r="AK129" s="113"/>
      <c r="AL129" s="112"/>
      <c r="AM129" s="100"/>
      <c r="AN129" s="110"/>
      <c r="AO129" s="113"/>
      <c r="AP129" s="112"/>
      <c r="AR129" s="92"/>
      <c r="AU129" s="100"/>
      <c r="AV129" s="110"/>
      <c r="AW129" s="113"/>
      <c r="AX129" s="112"/>
    </row>
    <row r="130" spans="6:50" x14ac:dyDescent="0.35">
      <c r="F130" s="91"/>
      <c r="G130" s="100"/>
      <c r="H130" s="101"/>
      <c r="I130" s="102"/>
      <c r="J130" s="100"/>
      <c r="K130" s="103"/>
      <c r="L130" s="100"/>
      <c r="M130" s="104"/>
      <c r="N130" s="105"/>
      <c r="O130" s="100"/>
      <c r="P130" s="106"/>
      <c r="Q130" s="100"/>
      <c r="R130" s="107"/>
      <c r="S130" s="108"/>
      <c r="U130" s="92"/>
      <c r="V130" s="92"/>
      <c r="Y130" s="100"/>
      <c r="Z130" s="110"/>
      <c r="AA130" s="110"/>
      <c r="AB130" s="113"/>
      <c r="AC130" s="112"/>
      <c r="AE130" s="92"/>
      <c r="AF130" s="92"/>
      <c r="AI130" s="100"/>
      <c r="AJ130" s="110"/>
      <c r="AK130" s="113"/>
      <c r="AL130" s="112"/>
      <c r="AM130" s="100"/>
      <c r="AN130" s="110"/>
      <c r="AO130" s="113"/>
      <c r="AP130" s="112"/>
      <c r="AR130" s="92"/>
      <c r="AU130" s="100"/>
      <c r="AV130" s="110"/>
      <c r="AW130" s="113"/>
      <c r="AX130" s="112"/>
    </row>
    <row r="131" spans="6:50" x14ac:dyDescent="0.35">
      <c r="F131" s="91"/>
      <c r="G131" s="100"/>
      <c r="H131" s="101"/>
      <c r="I131" s="102"/>
      <c r="J131" s="100"/>
      <c r="K131" s="103"/>
      <c r="L131" s="100"/>
      <c r="M131" s="104"/>
      <c r="N131" s="105"/>
      <c r="O131" s="100"/>
      <c r="P131" s="106"/>
      <c r="Q131" s="100"/>
      <c r="R131" s="107"/>
      <c r="S131" s="108"/>
      <c r="U131" s="92"/>
      <c r="V131" s="92"/>
      <c r="Y131" s="100"/>
      <c r="Z131" s="110"/>
      <c r="AA131" s="110"/>
      <c r="AB131" s="113"/>
      <c r="AC131" s="112"/>
      <c r="AE131" s="92"/>
      <c r="AF131" s="92"/>
      <c r="AI131" s="100"/>
      <c r="AJ131" s="110"/>
      <c r="AK131" s="113"/>
      <c r="AL131" s="112"/>
      <c r="AM131" s="100"/>
      <c r="AN131" s="110"/>
      <c r="AO131" s="113"/>
      <c r="AP131" s="112"/>
      <c r="AR131" s="92"/>
      <c r="AU131" s="100"/>
      <c r="AV131" s="110"/>
      <c r="AW131" s="113"/>
      <c r="AX131" s="112"/>
    </row>
    <row r="132" spans="6:50" x14ac:dyDescent="0.35">
      <c r="F132" s="91"/>
      <c r="G132" s="100"/>
      <c r="H132" s="101"/>
      <c r="I132" s="102"/>
      <c r="J132" s="100"/>
      <c r="K132" s="103"/>
      <c r="L132" s="100"/>
      <c r="M132" s="104"/>
      <c r="N132" s="105"/>
      <c r="O132" s="100"/>
      <c r="P132" s="106"/>
      <c r="Q132" s="100"/>
      <c r="R132" s="107"/>
      <c r="S132" s="108"/>
      <c r="U132" s="92"/>
      <c r="V132" s="92"/>
      <c r="Y132" s="100"/>
      <c r="Z132" s="110"/>
      <c r="AA132" s="110"/>
      <c r="AB132" s="113"/>
      <c r="AC132" s="112"/>
      <c r="AE132" s="92"/>
      <c r="AF132" s="92"/>
      <c r="AI132" s="100"/>
      <c r="AJ132" s="110"/>
      <c r="AK132" s="113"/>
      <c r="AL132" s="112"/>
      <c r="AM132" s="100"/>
      <c r="AN132" s="110"/>
      <c r="AO132" s="113"/>
      <c r="AP132" s="112"/>
      <c r="AR132" s="92"/>
      <c r="AU132" s="100"/>
      <c r="AV132" s="110"/>
      <c r="AW132" s="113"/>
      <c r="AX132" s="112"/>
    </row>
    <row r="133" spans="6:50" x14ac:dyDescent="0.35">
      <c r="F133" s="91"/>
      <c r="G133" s="100"/>
      <c r="H133" s="101"/>
      <c r="I133" s="102"/>
      <c r="J133" s="100"/>
      <c r="K133" s="103"/>
      <c r="L133" s="100"/>
      <c r="M133" s="104"/>
      <c r="N133" s="105"/>
      <c r="O133" s="100"/>
      <c r="P133" s="106"/>
      <c r="Q133" s="100"/>
      <c r="R133" s="107"/>
      <c r="S133" s="108"/>
      <c r="U133" s="92"/>
      <c r="V133" s="92"/>
      <c r="Y133" s="100"/>
      <c r="Z133" s="110"/>
      <c r="AA133" s="110"/>
      <c r="AB133" s="113"/>
      <c r="AC133" s="112"/>
      <c r="AE133" s="92"/>
      <c r="AF133" s="92"/>
      <c r="AI133" s="100"/>
      <c r="AJ133" s="110"/>
      <c r="AK133" s="113"/>
      <c r="AL133" s="112"/>
      <c r="AM133" s="100"/>
      <c r="AN133" s="110"/>
      <c r="AO133" s="113"/>
      <c r="AP133" s="112"/>
      <c r="AR133" s="92"/>
      <c r="AU133" s="100"/>
      <c r="AV133" s="110"/>
      <c r="AW133" s="113"/>
      <c r="AX133" s="112"/>
    </row>
    <row r="134" spans="6:50" x14ac:dyDescent="0.35">
      <c r="F134" s="91"/>
      <c r="G134" s="100"/>
      <c r="H134" s="101"/>
      <c r="I134" s="102"/>
      <c r="J134" s="100"/>
      <c r="K134" s="103"/>
      <c r="L134" s="100"/>
      <c r="M134" s="104"/>
      <c r="N134" s="105"/>
      <c r="O134" s="100"/>
      <c r="P134" s="106"/>
      <c r="Q134" s="100"/>
      <c r="R134" s="107"/>
      <c r="S134" s="108"/>
      <c r="U134" s="92"/>
      <c r="V134" s="92"/>
      <c r="Y134" s="100"/>
      <c r="Z134" s="110"/>
      <c r="AA134" s="110"/>
      <c r="AB134" s="113"/>
      <c r="AC134" s="112"/>
      <c r="AE134" s="92"/>
      <c r="AF134" s="92"/>
      <c r="AI134" s="100"/>
      <c r="AJ134" s="110"/>
      <c r="AK134" s="113"/>
      <c r="AL134" s="112"/>
      <c r="AM134" s="100"/>
      <c r="AN134" s="110"/>
      <c r="AO134" s="113"/>
      <c r="AP134" s="112"/>
      <c r="AR134" s="92"/>
      <c r="AU134" s="100"/>
      <c r="AV134" s="110"/>
      <c r="AW134" s="113"/>
      <c r="AX134" s="112"/>
    </row>
    <row r="135" spans="6:50" x14ac:dyDescent="0.35">
      <c r="F135" s="91"/>
      <c r="G135" s="100"/>
      <c r="H135" s="101"/>
      <c r="I135" s="102"/>
      <c r="J135" s="100"/>
      <c r="K135" s="103"/>
      <c r="L135" s="100"/>
      <c r="M135" s="104"/>
      <c r="N135" s="105"/>
      <c r="O135" s="100"/>
      <c r="P135" s="106"/>
      <c r="Q135" s="100"/>
      <c r="R135" s="107"/>
      <c r="S135" s="108"/>
      <c r="U135" s="92"/>
      <c r="V135" s="92"/>
      <c r="Y135" s="100"/>
      <c r="Z135" s="110"/>
      <c r="AA135" s="110"/>
      <c r="AB135" s="113"/>
      <c r="AC135" s="112"/>
      <c r="AE135" s="92"/>
      <c r="AF135" s="92"/>
      <c r="AI135" s="100"/>
      <c r="AJ135" s="110"/>
      <c r="AK135" s="113"/>
      <c r="AL135" s="112"/>
      <c r="AM135" s="100"/>
      <c r="AN135" s="110"/>
      <c r="AO135" s="113"/>
      <c r="AP135" s="112"/>
      <c r="AR135" s="92"/>
      <c r="AU135" s="100"/>
      <c r="AV135" s="110"/>
      <c r="AW135" s="113"/>
      <c r="AX135" s="112"/>
    </row>
    <row r="136" spans="6:50" x14ac:dyDescent="0.35">
      <c r="F136" s="91"/>
      <c r="G136" s="100"/>
      <c r="H136" s="101"/>
      <c r="I136" s="102"/>
      <c r="J136" s="100"/>
      <c r="K136" s="103"/>
      <c r="L136" s="100"/>
      <c r="M136" s="104"/>
      <c r="N136" s="105"/>
      <c r="O136" s="100"/>
      <c r="P136" s="106"/>
      <c r="Q136" s="100"/>
      <c r="R136" s="107"/>
      <c r="S136" s="108"/>
      <c r="U136" s="92"/>
      <c r="V136" s="92"/>
      <c r="Y136" s="100"/>
      <c r="Z136" s="110"/>
      <c r="AA136" s="110"/>
      <c r="AB136" s="113"/>
      <c r="AC136" s="112"/>
      <c r="AE136" s="92"/>
      <c r="AF136" s="92"/>
      <c r="AI136" s="100"/>
      <c r="AJ136" s="110"/>
      <c r="AK136" s="113"/>
      <c r="AL136" s="112"/>
      <c r="AM136" s="100"/>
      <c r="AN136" s="110"/>
      <c r="AO136" s="113"/>
      <c r="AP136" s="112"/>
      <c r="AR136" s="92"/>
      <c r="AU136" s="100"/>
      <c r="AV136" s="110"/>
      <c r="AW136" s="113"/>
      <c r="AX136" s="112"/>
    </row>
    <row r="137" spans="6:50" x14ac:dyDescent="0.35">
      <c r="F137" s="91"/>
      <c r="G137" s="100"/>
      <c r="H137" s="101"/>
      <c r="I137" s="102"/>
      <c r="J137" s="100"/>
      <c r="K137" s="103"/>
      <c r="L137" s="100"/>
      <c r="M137" s="104"/>
      <c r="N137" s="105"/>
      <c r="O137" s="100"/>
      <c r="P137" s="106"/>
      <c r="Q137" s="100"/>
      <c r="R137" s="107"/>
      <c r="S137" s="108"/>
      <c r="U137" s="92"/>
      <c r="V137" s="92"/>
      <c r="Y137" s="100"/>
      <c r="Z137" s="110"/>
      <c r="AA137" s="110"/>
      <c r="AB137" s="113"/>
      <c r="AC137" s="112"/>
      <c r="AE137" s="92"/>
      <c r="AF137" s="92"/>
      <c r="AI137" s="100"/>
      <c r="AJ137" s="110"/>
      <c r="AK137" s="113"/>
      <c r="AL137" s="112"/>
      <c r="AM137" s="100"/>
      <c r="AN137" s="110"/>
      <c r="AO137" s="113"/>
      <c r="AP137" s="112"/>
      <c r="AR137" s="92"/>
      <c r="AU137" s="100"/>
      <c r="AV137" s="110"/>
      <c r="AW137" s="113"/>
      <c r="AX137" s="112"/>
    </row>
    <row r="138" spans="6:50" x14ac:dyDescent="0.35">
      <c r="F138" s="91"/>
      <c r="G138" s="100"/>
      <c r="H138" s="101"/>
      <c r="I138" s="102"/>
      <c r="J138" s="100"/>
      <c r="K138" s="103"/>
      <c r="L138" s="100"/>
      <c r="M138" s="104"/>
      <c r="N138" s="105"/>
      <c r="O138" s="100"/>
      <c r="P138" s="106"/>
      <c r="Q138" s="100"/>
      <c r="R138" s="107"/>
      <c r="S138" s="108"/>
      <c r="U138" s="92"/>
      <c r="V138" s="92"/>
      <c r="Y138" s="100"/>
      <c r="Z138" s="110"/>
      <c r="AA138" s="110"/>
      <c r="AB138" s="113"/>
      <c r="AC138" s="112"/>
      <c r="AE138" s="92"/>
      <c r="AF138" s="92"/>
      <c r="AI138" s="100"/>
      <c r="AJ138" s="110"/>
      <c r="AK138" s="113"/>
      <c r="AL138" s="112"/>
      <c r="AM138" s="100"/>
      <c r="AN138" s="110"/>
      <c r="AO138" s="113"/>
      <c r="AP138" s="112"/>
      <c r="AR138" s="92"/>
      <c r="AU138" s="100"/>
      <c r="AV138" s="110"/>
      <c r="AW138" s="113"/>
      <c r="AX138" s="112"/>
    </row>
    <row r="139" spans="6:50" x14ac:dyDescent="0.35">
      <c r="F139" s="91"/>
      <c r="G139" s="100"/>
      <c r="H139" s="101"/>
      <c r="I139" s="102"/>
      <c r="J139" s="100"/>
      <c r="K139" s="103"/>
      <c r="L139" s="100"/>
      <c r="M139" s="104"/>
      <c r="N139" s="105"/>
      <c r="O139" s="100"/>
      <c r="P139" s="106"/>
      <c r="Q139" s="100"/>
      <c r="R139" s="107"/>
      <c r="S139" s="108"/>
      <c r="U139" s="92"/>
      <c r="V139" s="92"/>
      <c r="Y139" s="100"/>
      <c r="Z139" s="110"/>
      <c r="AA139" s="110"/>
      <c r="AB139" s="113"/>
      <c r="AC139" s="112"/>
      <c r="AE139" s="92"/>
      <c r="AF139" s="92"/>
      <c r="AI139" s="100"/>
      <c r="AJ139" s="110"/>
      <c r="AK139" s="113"/>
      <c r="AL139" s="112"/>
      <c r="AM139" s="100"/>
      <c r="AN139" s="110"/>
      <c r="AO139" s="113"/>
      <c r="AP139" s="112"/>
      <c r="AR139" s="92"/>
      <c r="AU139" s="100"/>
      <c r="AV139" s="110"/>
      <c r="AW139" s="113"/>
      <c r="AX139" s="112"/>
    </row>
    <row r="140" spans="6:50" x14ac:dyDescent="0.35">
      <c r="F140" s="91"/>
      <c r="G140" s="100"/>
      <c r="H140" s="101"/>
      <c r="I140" s="102"/>
      <c r="J140" s="100"/>
      <c r="K140" s="103"/>
      <c r="L140" s="100"/>
      <c r="M140" s="104"/>
      <c r="N140" s="105"/>
      <c r="O140" s="100"/>
      <c r="P140" s="106"/>
      <c r="Q140" s="100"/>
      <c r="R140" s="107"/>
      <c r="S140" s="108"/>
      <c r="U140" s="92"/>
      <c r="V140" s="92"/>
      <c r="Y140" s="100"/>
      <c r="Z140" s="110"/>
      <c r="AA140" s="110"/>
      <c r="AB140" s="113"/>
      <c r="AC140" s="112"/>
      <c r="AE140" s="92"/>
      <c r="AF140" s="92"/>
      <c r="AI140" s="100"/>
      <c r="AJ140" s="110"/>
      <c r="AK140" s="113"/>
      <c r="AL140" s="112"/>
      <c r="AM140" s="100"/>
      <c r="AN140" s="110"/>
      <c r="AO140" s="113"/>
      <c r="AP140" s="112"/>
      <c r="AR140" s="92"/>
      <c r="AU140" s="100"/>
      <c r="AV140" s="110"/>
      <c r="AW140" s="113"/>
      <c r="AX140" s="112"/>
    </row>
    <row r="141" spans="6:50" x14ac:dyDescent="0.35">
      <c r="F141" s="91"/>
      <c r="G141" s="100"/>
      <c r="H141" s="101"/>
      <c r="I141" s="102"/>
      <c r="J141" s="100"/>
      <c r="K141" s="103"/>
      <c r="L141" s="100"/>
      <c r="M141" s="104"/>
      <c r="N141" s="105"/>
      <c r="O141" s="100"/>
      <c r="P141" s="106"/>
      <c r="Q141" s="100"/>
      <c r="R141" s="107"/>
      <c r="S141" s="108"/>
      <c r="U141" s="92"/>
      <c r="V141" s="92"/>
      <c r="Y141" s="100"/>
      <c r="Z141" s="110"/>
      <c r="AA141" s="110"/>
      <c r="AB141" s="113"/>
      <c r="AC141" s="112"/>
      <c r="AE141" s="92"/>
      <c r="AF141" s="92"/>
      <c r="AI141" s="100"/>
      <c r="AJ141" s="110"/>
      <c r="AK141" s="113"/>
      <c r="AL141" s="112"/>
      <c r="AM141" s="100"/>
      <c r="AN141" s="110"/>
      <c r="AO141" s="113"/>
      <c r="AP141" s="112"/>
      <c r="AR141" s="92"/>
      <c r="AU141" s="100"/>
      <c r="AV141" s="110"/>
      <c r="AW141" s="113"/>
      <c r="AX141" s="112"/>
    </row>
    <row r="142" spans="6:50" x14ac:dyDescent="0.35">
      <c r="F142" s="91"/>
      <c r="G142" s="100"/>
      <c r="H142" s="101"/>
      <c r="I142" s="102"/>
      <c r="J142" s="100"/>
      <c r="K142" s="103"/>
      <c r="L142" s="100"/>
      <c r="M142" s="104"/>
      <c r="N142" s="105"/>
      <c r="O142" s="100"/>
      <c r="P142" s="106"/>
      <c r="Q142" s="100"/>
      <c r="R142" s="107"/>
      <c r="S142" s="108"/>
      <c r="U142" s="92"/>
      <c r="V142" s="92"/>
      <c r="Y142" s="100"/>
      <c r="Z142" s="110"/>
      <c r="AA142" s="110"/>
      <c r="AB142" s="113"/>
      <c r="AC142" s="112"/>
      <c r="AE142" s="92"/>
      <c r="AF142" s="92"/>
      <c r="AI142" s="100"/>
      <c r="AJ142" s="110"/>
      <c r="AK142" s="113"/>
      <c r="AL142" s="112"/>
      <c r="AM142" s="100"/>
      <c r="AN142" s="110"/>
      <c r="AO142" s="113"/>
      <c r="AP142" s="112"/>
      <c r="AR142" s="92"/>
      <c r="AU142" s="100"/>
      <c r="AV142" s="110"/>
      <c r="AW142" s="113"/>
      <c r="AX142" s="112"/>
    </row>
    <row r="143" spans="6:50" x14ac:dyDescent="0.35">
      <c r="F143" s="91"/>
      <c r="G143" s="100"/>
      <c r="H143" s="101"/>
      <c r="I143" s="102"/>
      <c r="J143" s="100"/>
      <c r="K143" s="103"/>
      <c r="L143" s="100"/>
      <c r="M143" s="104"/>
      <c r="N143" s="105"/>
      <c r="O143" s="100"/>
      <c r="P143" s="106"/>
      <c r="Q143" s="100"/>
      <c r="R143" s="107"/>
      <c r="S143" s="108"/>
      <c r="U143" s="92"/>
      <c r="V143" s="92"/>
      <c r="Y143" s="100"/>
      <c r="Z143" s="110"/>
      <c r="AA143" s="110"/>
      <c r="AB143" s="113"/>
      <c r="AC143" s="112"/>
      <c r="AE143" s="92"/>
      <c r="AF143" s="92"/>
      <c r="AI143" s="100"/>
      <c r="AJ143" s="110"/>
      <c r="AK143" s="113"/>
      <c r="AL143" s="112"/>
      <c r="AM143" s="100"/>
      <c r="AN143" s="110"/>
      <c r="AO143" s="113"/>
      <c r="AP143" s="112"/>
      <c r="AR143" s="92"/>
      <c r="AU143" s="100"/>
      <c r="AV143" s="110"/>
      <c r="AW143" s="113"/>
      <c r="AX143" s="112"/>
    </row>
    <row r="144" spans="6:50" x14ac:dyDescent="0.35">
      <c r="F144" s="91"/>
      <c r="G144" s="100"/>
      <c r="H144" s="101"/>
      <c r="I144" s="102"/>
      <c r="J144" s="100"/>
      <c r="K144" s="103"/>
      <c r="L144" s="100"/>
      <c r="M144" s="104"/>
      <c r="N144" s="105"/>
      <c r="O144" s="100"/>
      <c r="P144" s="106"/>
      <c r="Q144" s="100"/>
      <c r="R144" s="107"/>
      <c r="S144" s="108"/>
      <c r="U144" s="92"/>
      <c r="V144" s="92"/>
      <c r="Y144" s="100"/>
      <c r="Z144" s="110"/>
      <c r="AA144" s="110"/>
      <c r="AB144" s="113"/>
      <c r="AC144" s="112"/>
      <c r="AE144" s="92"/>
      <c r="AF144" s="92"/>
      <c r="AI144" s="100"/>
      <c r="AJ144" s="110"/>
      <c r="AK144" s="113"/>
      <c r="AL144" s="112"/>
      <c r="AM144" s="100"/>
      <c r="AN144" s="110"/>
      <c r="AO144" s="113"/>
      <c r="AP144" s="112"/>
      <c r="AR144" s="92"/>
      <c r="AU144" s="100"/>
      <c r="AV144" s="110"/>
      <c r="AW144" s="113"/>
      <c r="AX144" s="112"/>
    </row>
    <row r="145" spans="6:50" x14ac:dyDescent="0.35">
      <c r="F145" s="91"/>
      <c r="G145" s="100"/>
      <c r="H145" s="101"/>
      <c r="I145" s="102"/>
      <c r="J145" s="100"/>
      <c r="K145" s="103"/>
      <c r="L145" s="100"/>
      <c r="M145" s="104"/>
      <c r="N145" s="105"/>
      <c r="O145" s="100"/>
      <c r="P145" s="106"/>
      <c r="Q145" s="100"/>
      <c r="R145" s="107"/>
      <c r="S145" s="108"/>
      <c r="U145" s="92"/>
      <c r="V145" s="92"/>
      <c r="Y145" s="100"/>
      <c r="Z145" s="110"/>
      <c r="AA145" s="110"/>
      <c r="AB145" s="113"/>
      <c r="AC145" s="112"/>
      <c r="AE145" s="92"/>
      <c r="AF145" s="92"/>
      <c r="AI145" s="100"/>
      <c r="AJ145" s="110"/>
      <c r="AK145" s="113"/>
      <c r="AL145" s="112"/>
      <c r="AM145" s="100"/>
      <c r="AN145" s="110"/>
      <c r="AO145" s="113"/>
      <c r="AP145" s="112"/>
      <c r="AR145" s="92"/>
      <c r="AU145" s="100"/>
      <c r="AV145" s="110"/>
      <c r="AW145" s="113"/>
      <c r="AX145" s="112"/>
    </row>
    <row r="146" spans="6:50" x14ac:dyDescent="0.35">
      <c r="F146" s="91"/>
      <c r="G146" s="100"/>
      <c r="H146" s="101"/>
      <c r="I146" s="102"/>
      <c r="J146" s="100"/>
      <c r="K146" s="103"/>
      <c r="L146" s="100"/>
      <c r="M146" s="104"/>
      <c r="N146" s="105"/>
      <c r="O146" s="100"/>
      <c r="P146" s="106"/>
      <c r="Q146" s="100"/>
      <c r="R146" s="107"/>
      <c r="S146" s="108"/>
      <c r="U146" s="92"/>
      <c r="V146" s="92"/>
      <c r="Y146" s="100"/>
      <c r="Z146" s="110"/>
      <c r="AA146" s="110"/>
      <c r="AB146" s="113"/>
      <c r="AC146" s="112"/>
      <c r="AE146" s="92"/>
      <c r="AF146" s="92"/>
      <c r="AI146" s="100"/>
      <c r="AJ146" s="110"/>
      <c r="AK146" s="113"/>
      <c r="AL146" s="112"/>
      <c r="AM146" s="100"/>
      <c r="AN146" s="110"/>
      <c r="AO146" s="113"/>
      <c r="AP146" s="112"/>
      <c r="AR146" s="92"/>
      <c r="AU146" s="100"/>
      <c r="AV146" s="110"/>
      <c r="AW146" s="113"/>
      <c r="AX146" s="112"/>
    </row>
    <row r="147" spans="6:50" x14ac:dyDescent="0.35">
      <c r="F147" s="91"/>
      <c r="G147" s="100"/>
      <c r="H147" s="101"/>
      <c r="I147" s="102"/>
      <c r="J147" s="100"/>
      <c r="K147" s="103"/>
      <c r="L147" s="100"/>
      <c r="M147" s="104"/>
      <c r="N147" s="105"/>
      <c r="O147" s="100"/>
      <c r="P147" s="106"/>
      <c r="Q147" s="100"/>
      <c r="R147" s="107"/>
      <c r="S147" s="108"/>
      <c r="U147" s="92"/>
      <c r="V147" s="92"/>
      <c r="Y147" s="100"/>
      <c r="Z147" s="110"/>
      <c r="AA147" s="110"/>
      <c r="AB147" s="113"/>
      <c r="AC147" s="112"/>
      <c r="AE147" s="92"/>
      <c r="AF147" s="92"/>
      <c r="AI147" s="100"/>
      <c r="AJ147" s="110"/>
      <c r="AK147" s="113"/>
      <c r="AL147" s="112"/>
      <c r="AM147" s="100"/>
      <c r="AN147" s="110"/>
      <c r="AO147" s="113"/>
      <c r="AP147" s="112"/>
      <c r="AR147" s="92"/>
      <c r="AU147" s="100"/>
      <c r="AV147" s="110"/>
      <c r="AW147" s="113"/>
      <c r="AX147" s="112"/>
    </row>
    <row r="148" spans="6:50" x14ac:dyDescent="0.35">
      <c r="F148" s="91"/>
      <c r="G148" s="100"/>
      <c r="H148" s="101"/>
      <c r="I148" s="102"/>
      <c r="J148" s="100"/>
      <c r="K148" s="103"/>
      <c r="L148" s="100"/>
      <c r="M148" s="104"/>
      <c r="N148" s="105"/>
      <c r="O148" s="100"/>
      <c r="P148" s="106"/>
      <c r="Q148" s="100"/>
      <c r="R148" s="107"/>
      <c r="S148" s="108"/>
      <c r="U148" s="92"/>
      <c r="V148" s="92"/>
      <c r="Y148" s="100"/>
      <c r="Z148" s="110"/>
      <c r="AA148" s="110"/>
      <c r="AB148" s="113"/>
      <c r="AC148" s="112"/>
      <c r="AE148" s="92"/>
      <c r="AF148" s="92"/>
      <c r="AI148" s="100"/>
      <c r="AJ148" s="110"/>
      <c r="AK148" s="113"/>
      <c r="AL148" s="112"/>
      <c r="AM148" s="100"/>
      <c r="AN148" s="110"/>
      <c r="AO148" s="113"/>
      <c r="AP148" s="112"/>
      <c r="AR148" s="92"/>
      <c r="AU148" s="100"/>
      <c r="AV148" s="110"/>
      <c r="AW148" s="113"/>
      <c r="AX148" s="112"/>
    </row>
    <row r="149" spans="6:50" x14ac:dyDescent="0.35">
      <c r="F149" s="91"/>
      <c r="G149" s="100"/>
      <c r="H149" s="101"/>
      <c r="I149" s="102"/>
      <c r="J149" s="100"/>
      <c r="K149" s="103"/>
      <c r="L149" s="100"/>
      <c r="M149" s="104"/>
      <c r="N149" s="105"/>
      <c r="O149" s="100"/>
      <c r="P149" s="106"/>
      <c r="Q149" s="100"/>
      <c r="R149" s="107"/>
      <c r="S149" s="108"/>
      <c r="U149" s="92"/>
      <c r="V149" s="92"/>
      <c r="Y149" s="100"/>
      <c r="Z149" s="110"/>
      <c r="AA149" s="110"/>
      <c r="AB149" s="113"/>
      <c r="AC149" s="112"/>
      <c r="AE149" s="92"/>
      <c r="AF149" s="92"/>
      <c r="AI149" s="100"/>
      <c r="AJ149" s="110"/>
      <c r="AK149" s="113"/>
      <c r="AL149" s="112"/>
      <c r="AM149" s="100"/>
      <c r="AN149" s="110"/>
      <c r="AO149" s="113"/>
      <c r="AP149" s="112"/>
      <c r="AR149" s="92"/>
      <c r="AU149" s="100"/>
      <c r="AV149" s="110"/>
      <c r="AW149" s="113"/>
      <c r="AX149" s="112"/>
    </row>
    <row r="150" spans="6:50" x14ac:dyDescent="0.35">
      <c r="F150" s="91"/>
      <c r="G150" s="100"/>
      <c r="H150" s="101"/>
      <c r="I150" s="102"/>
      <c r="J150" s="100"/>
      <c r="K150" s="103"/>
      <c r="L150" s="100"/>
      <c r="M150" s="104"/>
      <c r="N150" s="105"/>
      <c r="O150" s="100"/>
      <c r="P150" s="106"/>
      <c r="Q150" s="100"/>
      <c r="R150" s="107"/>
      <c r="S150" s="108"/>
      <c r="U150" s="92"/>
      <c r="V150" s="92"/>
      <c r="Y150" s="100"/>
      <c r="Z150" s="110"/>
      <c r="AA150" s="110"/>
      <c r="AB150" s="113"/>
      <c r="AC150" s="112"/>
      <c r="AE150" s="92"/>
      <c r="AF150" s="92"/>
      <c r="AI150" s="100"/>
      <c r="AJ150" s="110"/>
      <c r="AK150" s="113"/>
      <c r="AL150" s="112"/>
      <c r="AM150" s="100"/>
      <c r="AN150" s="110"/>
      <c r="AO150" s="113"/>
      <c r="AP150" s="112"/>
      <c r="AR150" s="92"/>
      <c r="AU150" s="100"/>
      <c r="AV150" s="110"/>
      <c r="AW150" s="113"/>
      <c r="AX150" s="112"/>
    </row>
    <row r="151" spans="6:50" x14ac:dyDescent="0.35">
      <c r="F151" s="91"/>
      <c r="G151" s="100"/>
      <c r="H151" s="101"/>
      <c r="I151" s="102"/>
      <c r="J151" s="100"/>
      <c r="K151" s="103"/>
      <c r="L151" s="100"/>
      <c r="M151" s="104"/>
      <c r="N151" s="105"/>
      <c r="O151" s="100"/>
      <c r="P151" s="106"/>
      <c r="Q151" s="100"/>
      <c r="R151" s="107"/>
      <c r="S151" s="108"/>
      <c r="U151" s="92"/>
      <c r="V151" s="92"/>
      <c r="Y151" s="100"/>
      <c r="Z151" s="110"/>
      <c r="AA151" s="110"/>
      <c r="AB151" s="113"/>
      <c r="AC151" s="112"/>
      <c r="AE151" s="92"/>
      <c r="AF151" s="92"/>
      <c r="AI151" s="100"/>
      <c r="AJ151" s="110"/>
      <c r="AK151" s="113"/>
      <c r="AL151" s="112"/>
      <c r="AM151" s="100"/>
      <c r="AN151" s="110"/>
      <c r="AO151" s="113"/>
      <c r="AP151" s="112"/>
      <c r="AR151" s="92"/>
      <c r="AU151" s="100"/>
      <c r="AV151" s="110"/>
      <c r="AW151" s="113"/>
      <c r="AX151" s="112"/>
    </row>
    <row r="152" spans="6:50" x14ac:dyDescent="0.35">
      <c r="F152" s="91"/>
      <c r="G152" s="100"/>
      <c r="H152" s="101"/>
      <c r="I152" s="102"/>
      <c r="J152" s="100"/>
      <c r="K152" s="103"/>
      <c r="L152" s="100"/>
      <c r="M152" s="104"/>
      <c r="N152" s="105"/>
      <c r="O152" s="100"/>
      <c r="P152" s="106"/>
      <c r="Q152" s="100"/>
      <c r="R152" s="107"/>
      <c r="S152" s="108"/>
      <c r="U152" s="92"/>
      <c r="V152" s="92"/>
      <c r="Y152" s="100"/>
      <c r="Z152" s="110"/>
      <c r="AA152" s="110"/>
      <c r="AB152" s="113"/>
      <c r="AC152" s="112"/>
      <c r="AE152" s="92"/>
      <c r="AF152" s="92"/>
      <c r="AI152" s="100"/>
      <c r="AJ152" s="110"/>
      <c r="AK152" s="113"/>
      <c r="AL152" s="112"/>
      <c r="AM152" s="100"/>
      <c r="AN152" s="110"/>
      <c r="AO152" s="113"/>
      <c r="AP152" s="112"/>
      <c r="AR152" s="92"/>
      <c r="AU152" s="100"/>
      <c r="AV152" s="110"/>
      <c r="AW152" s="113"/>
      <c r="AX152" s="112"/>
    </row>
    <row r="153" spans="6:50" x14ac:dyDescent="0.35">
      <c r="F153" s="91"/>
      <c r="G153" s="100"/>
      <c r="H153" s="101"/>
      <c r="I153" s="102"/>
      <c r="J153" s="100"/>
      <c r="K153" s="103"/>
      <c r="L153" s="100"/>
      <c r="M153" s="104"/>
      <c r="N153" s="105"/>
      <c r="O153" s="100"/>
      <c r="P153" s="106"/>
      <c r="Q153" s="100"/>
      <c r="R153" s="107"/>
      <c r="S153" s="108"/>
      <c r="U153" s="92"/>
      <c r="V153" s="92"/>
      <c r="Y153" s="100"/>
      <c r="Z153" s="110"/>
      <c r="AA153" s="110"/>
      <c r="AB153" s="113"/>
      <c r="AC153" s="112"/>
      <c r="AE153" s="92"/>
      <c r="AF153" s="92"/>
      <c r="AI153" s="100"/>
      <c r="AJ153" s="110"/>
      <c r="AK153" s="113"/>
      <c r="AL153" s="112"/>
      <c r="AM153" s="100"/>
      <c r="AN153" s="110"/>
      <c r="AO153" s="113"/>
      <c r="AP153" s="112"/>
      <c r="AR153" s="92"/>
      <c r="AU153" s="100"/>
      <c r="AV153" s="110"/>
      <c r="AW153" s="113"/>
      <c r="AX153" s="112"/>
    </row>
    <row r="154" spans="6:50" x14ac:dyDescent="0.35">
      <c r="F154" s="91"/>
      <c r="G154" s="100"/>
      <c r="H154" s="101"/>
      <c r="I154" s="102"/>
      <c r="J154" s="100"/>
      <c r="K154" s="103"/>
      <c r="L154" s="100"/>
      <c r="M154" s="104"/>
      <c r="N154" s="105"/>
      <c r="O154" s="100"/>
      <c r="P154" s="106"/>
      <c r="Q154" s="100"/>
      <c r="R154" s="107"/>
      <c r="S154" s="108"/>
      <c r="U154" s="92"/>
      <c r="V154" s="92"/>
      <c r="Y154" s="100"/>
      <c r="Z154" s="110"/>
      <c r="AA154" s="110"/>
      <c r="AB154" s="113"/>
      <c r="AC154" s="112"/>
      <c r="AE154" s="92"/>
      <c r="AF154" s="92"/>
      <c r="AI154" s="100"/>
      <c r="AJ154" s="110"/>
      <c r="AK154" s="113"/>
      <c r="AL154" s="112"/>
      <c r="AM154" s="100"/>
      <c r="AN154" s="110"/>
      <c r="AO154" s="113"/>
      <c r="AP154" s="112"/>
      <c r="AR154" s="92"/>
      <c r="AU154" s="100"/>
      <c r="AV154" s="110"/>
      <c r="AW154" s="113"/>
      <c r="AX154" s="112"/>
    </row>
    <row r="155" spans="6:50" x14ac:dyDescent="0.35">
      <c r="F155" s="91"/>
      <c r="G155" s="100"/>
      <c r="H155" s="101"/>
      <c r="I155" s="102"/>
      <c r="J155" s="100"/>
      <c r="K155" s="103"/>
      <c r="L155" s="100"/>
      <c r="M155" s="104"/>
      <c r="N155" s="105"/>
      <c r="O155" s="100"/>
      <c r="P155" s="106"/>
      <c r="Q155" s="100"/>
      <c r="R155" s="107"/>
      <c r="S155" s="108"/>
      <c r="U155" s="92"/>
      <c r="V155" s="92"/>
      <c r="Y155" s="100"/>
      <c r="Z155" s="110"/>
      <c r="AA155" s="110"/>
      <c r="AB155" s="113"/>
      <c r="AC155" s="112"/>
      <c r="AE155" s="92"/>
      <c r="AF155" s="92"/>
      <c r="AI155" s="100"/>
      <c r="AJ155" s="110"/>
      <c r="AK155" s="113"/>
      <c r="AL155" s="112"/>
      <c r="AM155" s="100"/>
      <c r="AN155" s="110"/>
      <c r="AO155" s="113"/>
      <c r="AP155" s="112"/>
      <c r="AR155" s="92"/>
      <c r="AU155" s="100"/>
      <c r="AV155" s="110"/>
      <c r="AW155" s="113"/>
      <c r="AX155" s="112"/>
    </row>
    <row r="156" spans="6:50" x14ac:dyDescent="0.35">
      <c r="F156" s="91"/>
      <c r="G156" s="100"/>
      <c r="H156" s="101"/>
      <c r="I156" s="102"/>
      <c r="J156" s="100"/>
      <c r="K156" s="103"/>
      <c r="L156" s="100"/>
      <c r="M156" s="104"/>
      <c r="N156" s="105"/>
      <c r="O156" s="100"/>
      <c r="P156" s="106"/>
      <c r="Q156" s="100"/>
      <c r="R156" s="107"/>
      <c r="S156" s="108"/>
      <c r="U156" s="92"/>
      <c r="V156" s="92"/>
      <c r="Y156" s="100"/>
      <c r="Z156" s="110"/>
      <c r="AA156" s="110"/>
      <c r="AB156" s="113"/>
      <c r="AC156" s="112"/>
      <c r="AE156" s="92"/>
      <c r="AF156" s="92"/>
      <c r="AI156" s="100"/>
      <c r="AJ156" s="110"/>
      <c r="AK156" s="113"/>
      <c r="AL156" s="112"/>
      <c r="AM156" s="100"/>
      <c r="AN156" s="110"/>
      <c r="AO156" s="113"/>
      <c r="AP156" s="112"/>
      <c r="AR156" s="92"/>
      <c r="AU156" s="100"/>
      <c r="AV156" s="110"/>
      <c r="AW156" s="113"/>
      <c r="AX156" s="112"/>
    </row>
    <row r="157" spans="6:50" x14ac:dyDescent="0.35">
      <c r="F157" s="91"/>
      <c r="G157" s="100"/>
      <c r="H157" s="101"/>
      <c r="I157" s="102"/>
      <c r="J157" s="100"/>
      <c r="K157" s="103"/>
      <c r="L157" s="100"/>
      <c r="M157" s="104"/>
      <c r="N157" s="105"/>
      <c r="O157" s="100"/>
      <c r="P157" s="106"/>
      <c r="Q157" s="100"/>
      <c r="R157" s="107"/>
      <c r="S157" s="108"/>
      <c r="U157" s="92"/>
      <c r="V157" s="92"/>
      <c r="Y157" s="100"/>
      <c r="Z157" s="110"/>
      <c r="AA157" s="110"/>
      <c r="AB157" s="113"/>
      <c r="AC157" s="112"/>
      <c r="AE157" s="92"/>
      <c r="AF157" s="92"/>
      <c r="AI157" s="100"/>
      <c r="AJ157" s="110"/>
      <c r="AK157" s="113"/>
      <c r="AL157" s="112"/>
      <c r="AM157" s="100"/>
      <c r="AN157" s="110"/>
      <c r="AO157" s="113"/>
      <c r="AP157" s="112"/>
      <c r="AR157" s="92"/>
      <c r="AU157" s="100"/>
      <c r="AV157" s="110"/>
      <c r="AW157" s="113"/>
      <c r="AX157" s="112"/>
    </row>
    <row r="158" spans="6:50" x14ac:dyDescent="0.35">
      <c r="F158" s="91"/>
      <c r="G158" s="100"/>
      <c r="H158" s="101"/>
      <c r="I158" s="102"/>
      <c r="J158" s="100"/>
      <c r="K158" s="103"/>
      <c r="L158" s="100"/>
      <c r="M158" s="104"/>
      <c r="N158" s="105"/>
      <c r="O158" s="100"/>
      <c r="P158" s="106"/>
      <c r="Q158" s="100"/>
      <c r="R158" s="107"/>
      <c r="S158" s="108"/>
      <c r="U158" s="92"/>
      <c r="V158" s="92"/>
      <c r="Y158" s="100"/>
      <c r="Z158" s="110"/>
      <c r="AA158" s="110"/>
      <c r="AB158" s="113"/>
      <c r="AC158" s="112"/>
      <c r="AE158" s="92"/>
      <c r="AF158" s="92"/>
      <c r="AI158" s="100"/>
      <c r="AJ158" s="110"/>
      <c r="AK158" s="113"/>
      <c r="AL158" s="112"/>
      <c r="AM158" s="100"/>
      <c r="AN158" s="110"/>
      <c r="AO158" s="113"/>
      <c r="AP158" s="112"/>
      <c r="AR158" s="92"/>
      <c r="AU158" s="100"/>
      <c r="AV158" s="110"/>
      <c r="AW158" s="113"/>
      <c r="AX158" s="112"/>
    </row>
    <row r="159" spans="6:50" x14ac:dyDescent="0.35">
      <c r="F159" s="91"/>
      <c r="G159" s="100"/>
      <c r="H159" s="101"/>
      <c r="I159" s="102"/>
      <c r="J159" s="100"/>
      <c r="K159" s="103"/>
      <c r="L159" s="100"/>
      <c r="M159" s="104"/>
      <c r="N159" s="105"/>
      <c r="O159" s="100"/>
      <c r="P159" s="106"/>
      <c r="Q159" s="100"/>
      <c r="R159" s="107"/>
      <c r="S159" s="108"/>
      <c r="U159" s="92"/>
      <c r="V159" s="92"/>
      <c r="Y159" s="100"/>
      <c r="Z159" s="110"/>
      <c r="AA159" s="110"/>
      <c r="AB159" s="113"/>
      <c r="AC159" s="112"/>
      <c r="AE159" s="92"/>
      <c r="AF159" s="92"/>
      <c r="AI159" s="100"/>
      <c r="AJ159" s="110"/>
      <c r="AK159" s="113"/>
      <c r="AL159" s="112"/>
      <c r="AM159" s="100"/>
      <c r="AN159" s="110"/>
      <c r="AO159" s="113"/>
      <c r="AP159" s="112"/>
      <c r="AR159" s="92"/>
      <c r="AU159" s="100"/>
      <c r="AV159" s="110"/>
      <c r="AW159" s="113"/>
      <c r="AX159" s="112"/>
    </row>
    <row r="160" spans="6:50" x14ac:dyDescent="0.35">
      <c r="F160" s="91"/>
      <c r="G160" s="100"/>
      <c r="H160" s="101"/>
      <c r="I160" s="102"/>
      <c r="J160" s="100"/>
      <c r="K160" s="103"/>
      <c r="L160" s="100"/>
      <c r="M160" s="104"/>
      <c r="N160" s="105"/>
      <c r="O160" s="100"/>
      <c r="P160" s="106"/>
      <c r="Q160" s="100"/>
      <c r="R160" s="107"/>
      <c r="S160" s="108"/>
      <c r="U160" s="92"/>
      <c r="V160" s="92"/>
      <c r="Y160" s="100"/>
      <c r="Z160" s="110"/>
      <c r="AA160" s="110"/>
      <c r="AB160" s="113"/>
      <c r="AC160" s="112"/>
      <c r="AE160" s="92"/>
      <c r="AF160" s="92"/>
      <c r="AI160" s="100"/>
      <c r="AJ160" s="110"/>
      <c r="AK160" s="113"/>
      <c r="AL160" s="112"/>
      <c r="AM160" s="100"/>
      <c r="AN160" s="110"/>
      <c r="AO160" s="113"/>
      <c r="AP160" s="112"/>
      <c r="AR160" s="92"/>
      <c r="AU160" s="100"/>
      <c r="AV160" s="110"/>
      <c r="AW160" s="113"/>
      <c r="AX160" s="112"/>
    </row>
    <row r="161" spans="6:50" x14ac:dyDescent="0.35">
      <c r="F161" s="91"/>
      <c r="G161" s="100"/>
      <c r="H161" s="101"/>
      <c r="I161" s="102"/>
      <c r="J161" s="100"/>
      <c r="K161" s="103"/>
      <c r="L161" s="100"/>
      <c r="M161" s="104"/>
      <c r="N161" s="105"/>
      <c r="O161" s="100"/>
      <c r="P161" s="106"/>
      <c r="Q161" s="100"/>
      <c r="R161" s="107"/>
      <c r="S161" s="108"/>
      <c r="U161" s="92"/>
      <c r="V161" s="92"/>
      <c r="Y161" s="100"/>
      <c r="Z161" s="110"/>
      <c r="AA161" s="110"/>
      <c r="AB161" s="113"/>
      <c r="AC161" s="112"/>
      <c r="AE161" s="92"/>
      <c r="AF161" s="92"/>
      <c r="AI161" s="100"/>
      <c r="AJ161" s="110"/>
      <c r="AK161" s="113"/>
      <c r="AL161" s="112"/>
      <c r="AM161" s="100"/>
      <c r="AN161" s="110"/>
      <c r="AO161" s="113"/>
      <c r="AP161" s="112"/>
      <c r="AR161" s="92"/>
      <c r="AU161" s="100"/>
      <c r="AV161" s="110"/>
      <c r="AW161" s="113"/>
      <c r="AX161" s="112"/>
    </row>
    <row r="162" spans="6:50" x14ac:dyDescent="0.35">
      <c r="F162" s="91"/>
      <c r="G162" s="100"/>
      <c r="H162" s="101"/>
      <c r="I162" s="102"/>
      <c r="J162" s="100"/>
      <c r="K162" s="103"/>
      <c r="L162" s="100"/>
      <c r="M162" s="104"/>
      <c r="N162" s="105"/>
      <c r="O162" s="100"/>
      <c r="P162" s="106"/>
      <c r="Q162" s="100"/>
      <c r="R162" s="107"/>
      <c r="S162" s="108"/>
      <c r="U162" s="92"/>
      <c r="V162" s="92"/>
      <c r="Y162" s="100"/>
      <c r="Z162" s="110"/>
      <c r="AA162" s="110"/>
      <c r="AB162" s="113"/>
      <c r="AC162" s="112"/>
      <c r="AE162" s="92"/>
      <c r="AF162" s="92"/>
      <c r="AI162" s="100"/>
      <c r="AJ162" s="110"/>
      <c r="AK162" s="113"/>
      <c r="AL162" s="112"/>
      <c r="AM162" s="100"/>
      <c r="AN162" s="110"/>
      <c r="AO162" s="113"/>
      <c r="AP162" s="112"/>
      <c r="AR162" s="92"/>
      <c r="AU162" s="100"/>
      <c r="AV162" s="110"/>
      <c r="AW162" s="113"/>
      <c r="AX162" s="112"/>
    </row>
    <row r="163" spans="6:50" x14ac:dyDescent="0.35">
      <c r="F163" s="91"/>
      <c r="G163" s="100"/>
      <c r="H163" s="101"/>
      <c r="I163" s="102"/>
      <c r="J163" s="100"/>
      <c r="K163" s="103"/>
      <c r="L163" s="100"/>
      <c r="M163" s="104"/>
      <c r="N163" s="105"/>
      <c r="O163" s="100"/>
      <c r="P163" s="106"/>
      <c r="Q163" s="100"/>
      <c r="R163" s="107"/>
      <c r="S163" s="108"/>
      <c r="U163" s="92"/>
      <c r="V163" s="92"/>
      <c r="Y163" s="100"/>
      <c r="Z163" s="110"/>
      <c r="AA163" s="110"/>
      <c r="AB163" s="113"/>
      <c r="AC163" s="112"/>
      <c r="AE163" s="92"/>
      <c r="AF163" s="92"/>
      <c r="AI163" s="100"/>
      <c r="AJ163" s="110"/>
      <c r="AK163" s="113"/>
      <c r="AL163" s="112"/>
      <c r="AM163" s="100"/>
      <c r="AN163" s="110"/>
      <c r="AO163" s="113"/>
      <c r="AP163" s="112"/>
      <c r="AR163" s="92"/>
      <c r="AU163" s="100"/>
      <c r="AV163" s="110"/>
      <c r="AW163" s="113"/>
      <c r="AX163" s="112"/>
    </row>
    <row r="164" spans="6:50" x14ac:dyDescent="0.35">
      <c r="F164" s="91"/>
      <c r="G164" s="100"/>
      <c r="H164" s="101"/>
      <c r="I164" s="102"/>
      <c r="J164" s="100"/>
      <c r="K164" s="103"/>
      <c r="L164" s="100"/>
      <c r="M164" s="104"/>
      <c r="N164" s="105"/>
      <c r="O164" s="100"/>
      <c r="P164" s="106"/>
      <c r="Q164" s="100"/>
      <c r="R164" s="107"/>
      <c r="S164" s="108"/>
      <c r="U164" s="92"/>
      <c r="V164" s="92"/>
      <c r="Y164" s="100"/>
      <c r="Z164" s="110"/>
      <c r="AA164" s="110"/>
      <c r="AB164" s="113"/>
      <c r="AC164" s="112"/>
      <c r="AE164" s="92"/>
      <c r="AF164" s="92"/>
      <c r="AI164" s="100"/>
      <c r="AJ164" s="110"/>
      <c r="AK164" s="113"/>
      <c r="AL164" s="112"/>
      <c r="AM164" s="100"/>
      <c r="AN164" s="110"/>
      <c r="AO164" s="113"/>
      <c r="AP164" s="112"/>
      <c r="AR164" s="92"/>
      <c r="AU164" s="100"/>
      <c r="AV164" s="110"/>
      <c r="AW164" s="113"/>
      <c r="AX164" s="112"/>
    </row>
    <row r="165" spans="6:50" x14ac:dyDescent="0.35">
      <c r="F165" s="91"/>
      <c r="G165" s="100"/>
      <c r="H165" s="101"/>
      <c r="I165" s="102"/>
      <c r="J165" s="100"/>
      <c r="K165" s="103"/>
      <c r="L165" s="100"/>
      <c r="M165" s="104"/>
      <c r="N165" s="105"/>
      <c r="O165" s="100"/>
      <c r="P165" s="106"/>
      <c r="Q165" s="100"/>
      <c r="R165" s="107"/>
      <c r="S165" s="108"/>
      <c r="U165" s="92"/>
      <c r="V165" s="92"/>
      <c r="Y165" s="100"/>
      <c r="Z165" s="110"/>
      <c r="AA165" s="110"/>
      <c r="AB165" s="113"/>
      <c r="AC165" s="112"/>
      <c r="AE165" s="92"/>
      <c r="AF165" s="92"/>
      <c r="AI165" s="100"/>
      <c r="AJ165" s="110"/>
      <c r="AK165" s="113"/>
      <c r="AL165" s="112"/>
      <c r="AM165" s="100"/>
      <c r="AN165" s="110"/>
      <c r="AO165" s="113"/>
      <c r="AP165" s="112"/>
      <c r="AR165" s="92"/>
      <c r="AU165" s="100"/>
      <c r="AV165" s="110"/>
      <c r="AW165" s="113"/>
      <c r="AX165" s="112"/>
    </row>
    <row r="166" spans="6:50" x14ac:dyDescent="0.35">
      <c r="F166" s="91"/>
      <c r="G166" s="100"/>
      <c r="H166" s="101"/>
      <c r="I166" s="102"/>
      <c r="J166" s="100"/>
      <c r="K166" s="103"/>
      <c r="L166" s="100"/>
      <c r="M166" s="104"/>
      <c r="N166" s="105"/>
      <c r="O166" s="100"/>
      <c r="P166" s="106"/>
      <c r="Q166" s="100"/>
      <c r="R166" s="107"/>
      <c r="S166" s="108"/>
      <c r="U166" s="92"/>
      <c r="V166" s="92"/>
      <c r="Y166" s="100"/>
      <c r="Z166" s="110"/>
      <c r="AA166" s="110"/>
      <c r="AB166" s="113"/>
      <c r="AC166" s="112"/>
      <c r="AE166" s="92"/>
      <c r="AF166" s="92"/>
      <c r="AI166" s="100"/>
      <c r="AJ166" s="110"/>
      <c r="AK166" s="113"/>
      <c r="AL166" s="112"/>
      <c r="AM166" s="100"/>
      <c r="AN166" s="110"/>
      <c r="AO166" s="113"/>
      <c r="AP166" s="112"/>
      <c r="AR166" s="92"/>
      <c r="AU166" s="100"/>
      <c r="AV166" s="110"/>
      <c r="AW166" s="113"/>
      <c r="AX166" s="112"/>
    </row>
    <row r="167" spans="6:50" x14ac:dyDescent="0.35">
      <c r="F167" s="91"/>
      <c r="G167" s="100"/>
      <c r="H167" s="101"/>
      <c r="I167" s="102"/>
      <c r="J167" s="100"/>
      <c r="K167" s="103"/>
      <c r="L167" s="100"/>
      <c r="M167" s="104"/>
      <c r="N167" s="105"/>
      <c r="O167" s="100"/>
      <c r="P167" s="106"/>
      <c r="Q167" s="100"/>
      <c r="R167" s="107"/>
      <c r="S167" s="108"/>
      <c r="U167" s="92"/>
      <c r="V167" s="92"/>
      <c r="Y167" s="100"/>
      <c r="Z167" s="110"/>
      <c r="AA167" s="110"/>
      <c r="AB167" s="113"/>
      <c r="AC167" s="112"/>
      <c r="AE167" s="92"/>
      <c r="AF167" s="92"/>
      <c r="AI167" s="100"/>
      <c r="AJ167" s="110"/>
      <c r="AK167" s="113"/>
      <c r="AL167" s="112"/>
      <c r="AM167" s="100"/>
      <c r="AN167" s="110"/>
      <c r="AO167" s="113"/>
      <c r="AP167" s="112"/>
      <c r="AR167" s="92"/>
      <c r="AU167" s="100"/>
      <c r="AV167" s="110"/>
      <c r="AW167" s="113"/>
      <c r="AX167" s="112"/>
    </row>
    <row r="168" spans="6:50" x14ac:dyDescent="0.35">
      <c r="F168" s="91"/>
      <c r="G168" s="100"/>
      <c r="H168" s="101"/>
      <c r="I168" s="102"/>
      <c r="J168" s="100"/>
      <c r="K168" s="103"/>
      <c r="L168" s="100"/>
      <c r="M168" s="104"/>
      <c r="N168" s="105"/>
      <c r="O168" s="100"/>
      <c r="P168" s="106"/>
      <c r="Q168" s="100"/>
      <c r="R168" s="107"/>
      <c r="S168" s="108"/>
      <c r="U168" s="92"/>
      <c r="V168" s="92"/>
      <c r="Y168" s="100"/>
      <c r="Z168" s="110"/>
      <c r="AA168" s="110"/>
      <c r="AB168" s="113"/>
      <c r="AC168" s="112"/>
      <c r="AE168" s="92"/>
      <c r="AF168" s="92"/>
      <c r="AI168" s="100"/>
      <c r="AJ168" s="110"/>
      <c r="AK168" s="113"/>
      <c r="AL168" s="112"/>
      <c r="AM168" s="100"/>
      <c r="AN168" s="110"/>
      <c r="AO168" s="113"/>
      <c r="AP168" s="112"/>
      <c r="AR168" s="92"/>
      <c r="AU168" s="100"/>
      <c r="AV168" s="110"/>
      <c r="AW168" s="113"/>
      <c r="AX168" s="112"/>
    </row>
    <row r="169" spans="6:50" x14ac:dyDescent="0.35">
      <c r="F169" s="91"/>
      <c r="G169" s="100"/>
      <c r="H169" s="101"/>
      <c r="I169" s="102"/>
      <c r="J169" s="100"/>
      <c r="K169" s="103"/>
      <c r="L169" s="100"/>
      <c r="M169" s="104"/>
      <c r="N169" s="105"/>
      <c r="O169" s="100"/>
      <c r="P169" s="106"/>
      <c r="Q169" s="100"/>
      <c r="R169" s="107"/>
      <c r="S169" s="108"/>
      <c r="U169" s="92"/>
      <c r="V169" s="92"/>
      <c r="Y169" s="100"/>
      <c r="Z169" s="110"/>
      <c r="AA169" s="110"/>
      <c r="AB169" s="113"/>
      <c r="AC169" s="112"/>
      <c r="AE169" s="92"/>
      <c r="AF169" s="92"/>
      <c r="AI169" s="100"/>
      <c r="AJ169" s="110"/>
      <c r="AK169" s="113"/>
      <c r="AL169" s="112"/>
      <c r="AM169" s="100"/>
      <c r="AN169" s="110"/>
      <c r="AO169" s="113"/>
      <c r="AP169" s="112"/>
      <c r="AR169" s="92"/>
      <c r="AU169" s="100"/>
      <c r="AV169" s="110"/>
      <c r="AW169" s="113"/>
      <c r="AX169" s="112"/>
    </row>
    <row r="170" spans="6:50" x14ac:dyDescent="0.35">
      <c r="F170" s="91"/>
      <c r="G170" s="100"/>
      <c r="H170" s="101"/>
      <c r="I170" s="102"/>
      <c r="J170" s="100"/>
      <c r="K170" s="103"/>
      <c r="L170" s="100"/>
      <c r="M170" s="104"/>
      <c r="N170" s="105"/>
      <c r="O170" s="100"/>
      <c r="P170" s="106"/>
      <c r="Q170" s="100"/>
      <c r="R170" s="107"/>
      <c r="S170" s="108"/>
      <c r="U170" s="92"/>
      <c r="V170" s="92"/>
      <c r="Y170" s="100"/>
      <c r="Z170" s="110"/>
      <c r="AA170" s="110"/>
      <c r="AB170" s="113"/>
      <c r="AC170" s="112"/>
      <c r="AE170" s="92"/>
      <c r="AF170" s="92"/>
      <c r="AI170" s="100"/>
      <c r="AJ170" s="110"/>
      <c r="AK170" s="113"/>
      <c r="AL170" s="112"/>
      <c r="AM170" s="100"/>
      <c r="AN170" s="110"/>
      <c r="AO170" s="113"/>
      <c r="AP170" s="112"/>
      <c r="AR170" s="92"/>
      <c r="AU170" s="100"/>
      <c r="AV170" s="110"/>
      <c r="AW170" s="113"/>
      <c r="AX170" s="112"/>
    </row>
    <row r="171" spans="6:50" x14ac:dyDescent="0.35">
      <c r="F171" s="91"/>
      <c r="G171" s="100"/>
      <c r="H171" s="101"/>
      <c r="I171" s="102"/>
      <c r="J171" s="100"/>
      <c r="K171" s="103"/>
      <c r="L171" s="100"/>
      <c r="M171" s="104"/>
      <c r="N171" s="105"/>
      <c r="O171" s="100"/>
      <c r="P171" s="106"/>
      <c r="Q171" s="100"/>
      <c r="R171" s="107"/>
      <c r="S171" s="108"/>
      <c r="U171" s="92"/>
      <c r="V171" s="92"/>
      <c r="Y171" s="100"/>
      <c r="Z171" s="110"/>
      <c r="AA171" s="110"/>
      <c r="AB171" s="113"/>
      <c r="AC171" s="112"/>
      <c r="AE171" s="92"/>
      <c r="AF171" s="92"/>
      <c r="AI171" s="100"/>
      <c r="AJ171" s="110"/>
      <c r="AK171" s="113"/>
      <c r="AL171" s="112"/>
      <c r="AM171" s="100"/>
      <c r="AN171" s="110"/>
      <c r="AO171" s="113"/>
      <c r="AP171" s="112"/>
      <c r="AR171" s="92"/>
      <c r="AU171" s="100"/>
      <c r="AV171" s="110"/>
      <c r="AW171" s="113"/>
      <c r="AX171" s="112"/>
    </row>
    <row r="172" spans="6:50" x14ac:dyDescent="0.35">
      <c r="F172" s="91"/>
      <c r="G172" s="100"/>
      <c r="H172" s="101"/>
      <c r="I172" s="102"/>
      <c r="J172" s="100"/>
      <c r="K172" s="103"/>
      <c r="L172" s="100"/>
      <c r="M172" s="104"/>
      <c r="N172" s="105"/>
      <c r="O172" s="100"/>
      <c r="P172" s="106"/>
      <c r="Q172" s="100"/>
      <c r="R172" s="107"/>
      <c r="S172" s="108"/>
      <c r="U172" s="92"/>
      <c r="V172" s="92"/>
      <c r="Y172" s="100"/>
      <c r="Z172" s="110"/>
      <c r="AA172" s="110"/>
      <c r="AB172" s="113"/>
      <c r="AC172" s="112"/>
      <c r="AE172" s="92"/>
      <c r="AF172" s="92"/>
      <c r="AI172" s="100"/>
      <c r="AJ172" s="110"/>
      <c r="AK172" s="113"/>
      <c r="AL172" s="112"/>
      <c r="AM172" s="100"/>
      <c r="AN172" s="110"/>
      <c r="AO172" s="113"/>
      <c r="AP172" s="112"/>
      <c r="AR172" s="92"/>
      <c r="AU172" s="100"/>
      <c r="AV172" s="110"/>
      <c r="AW172" s="113"/>
      <c r="AX172" s="112"/>
    </row>
    <row r="173" spans="6:50" x14ac:dyDescent="0.35">
      <c r="F173" s="91"/>
      <c r="G173" s="100"/>
      <c r="H173" s="101"/>
      <c r="I173" s="102"/>
      <c r="J173" s="100"/>
      <c r="K173" s="103"/>
      <c r="L173" s="100"/>
      <c r="M173" s="104"/>
      <c r="N173" s="105"/>
      <c r="O173" s="100"/>
      <c r="P173" s="106"/>
      <c r="Q173" s="100"/>
      <c r="R173" s="107"/>
      <c r="S173" s="108"/>
      <c r="U173" s="92"/>
      <c r="V173" s="92"/>
      <c r="Y173" s="100"/>
      <c r="Z173" s="110"/>
      <c r="AA173" s="110"/>
      <c r="AB173" s="113"/>
      <c r="AC173" s="112"/>
      <c r="AE173" s="92"/>
      <c r="AF173" s="92"/>
      <c r="AI173" s="100"/>
      <c r="AJ173" s="110"/>
      <c r="AK173" s="113"/>
      <c r="AL173" s="112"/>
      <c r="AM173" s="100"/>
      <c r="AN173" s="110"/>
      <c r="AO173" s="113"/>
      <c r="AP173" s="112"/>
      <c r="AR173" s="92"/>
      <c r="AU173" s="100"/>
      <c r="AV173" s="110"/>
      <c r="AW173" s="113"/>
      <c r="AX173" s="112"/>
    </row>
    <row r="174" spans="6:50" x14ac:dyDescent="0.35">
      <c r="F174" s="91"/>
      <c r="G174" s="100"/>
      <c r="H174" s="101"/>
      <c r="I174" s="102"/>
      <c r="J174" s="100"/>
      <c r="K174" s="103"/>
      <c r="L174" s="100"/>
      <c r="M174" s="104"/>
      <c r="N174" s="105"/>
      <c r="O174" s="100"/>
      <c r="P174" s="106"/>
      <c r="Q174" s="100"/>
      <c r="R174" s="107"/>
      <c r="S174" s="108"/>
      <c r="U174" s="92"/>
      <c r="V174" s="92"/>
      <c r="Y174" s="100"/>
      <c r="Z174" s="110"/>
      <c r="AA174" s="110"/>
      <c r="AB174" s="113"/>
      <c r="AC174" s="112"/>
      <c r="AE174" s="92"/>
      <c r="AF174" s="92"/>
      <c r="AI174" s="100"/>
      <c r="AJ174" s="110"/>
      <c r="AK174" s="113"/>
      <c r="AL174" s="112"/>
      <c r="AM174" s="100"/>
      <c r="AN174" s="110"/>
      <c r="AO174" s="113"/>
      <c r="AP174" s="112"/>
      <c r="AR174" s="92"/>
      <c r="AU174" s="100"/>
      <c r="AV174" s="110"/>
      <c r="AW174" s="113"/>
      <c r="AX174" s="112"/>
    </row>
    <row r="175" spans="6:50" x14ac:dyDescent="0.35">
      <c r="F175" s="91"/>
      <c r="G175" s="100"/>
      <c r="H175" s="101"/>
      <c r="I175" s="102"/>
      <c r="J175" s="100"/>
      <c r="K175" s="103"/>
      <c r="L175" s="100"/>
      <c r="M175" s="104"/>
      <c r="N175" s="105"/>
      <c r="O175" s="100"/>
      <c r="P175" s="106"/>
      <c r="Q175" s="100"/>
      <c r="R175" s="107"/>
      <c r="S175" s="108"/>
      <c r="U175" s="92"/>
      <c r="V175" s="92"/>
      <c r="Y175" s="100"/>
      <c r="Z175" s="110"/>
      <c r="AA175" s="110"/>
      <c r="AB175" s="113"/>
      <c r="AC175" s="112"/>
      <c r="AE175" s="92"/>
      <c r="AF175" s="92"/>
      <c r="AI175" s="100"/>
      <c r="AJ175" s="110"/>
      <c r="AK175" s="113"/>
      <c r="AL175" s="112"/>
      <c r="AM175" s="100"/>
      <c r="AN175" s="110"/>
      <c r="AO175" s="113"/>
      <c r="AP175" s="112"/>
      <c r="AR175" s="92"/>
      <c r="AU175" s="100"/>
      <c r="AV175" s="110"/>
      <c r="AW175" s="113"/>
      <c r="AX175" s="112"/>
    </row>
    <row r="176" spans="6:50" x14ac:dyDescent="0.35">
      <c r="F176" s="91"/>
      <c r="G176" s="100"/>
      <c r="H176" s="101"/>
      <c r="I176" s="102"/>
      <c r="J176" s="100"/>
      <c r="K176" s="103"/>
      <c r="L176" s="100"/>
      <c r="M176" s="104"/>
      <c r="N176" s="105"/>
      <c r="O176" s="100"/>
      <c r="P176" s="106"/>
      <c r="Q176" s="100"/>
      <c r="R176" s="107"/>
      <c r="S176" s="108"/>
      <c r="U176" s="92"/>
      <c r="V176" s="92"/>
      <c r="Y176" s="100"/>
      <c r="Z176" s="110"/>
      <c r="AA176" s="110"/>
      <c r="AB176" s="113"/>
      <c r="AC176" s="112"/>
      <c r="AE176" s="92"/>
      <c r="AF176" s="92"/>
      <c r="AI176" s="100"/>
      <c r="AJ176" s="110"/>
      <c r="AK176" s="113"/>
      <c r="AL176" s="112"/>
      <c r="AM176" s="100"/>
      <c r="AN176" s="110"/>
      <c r="AO176" s="113"/>
      <c r="AP176" s="112"/>
      <c r="AR176" s="92"/>
      <c r="AU176" s="100"/>
      <c r="AV176" s="110"/>
      <c r="AW176" s="113"/>
      <c r="AX176" s="112"/>
    </row>
    <row r="177" spans="6:50" x14ac:dyDescent="0.35">
      <c r="F177" s="91"/>
      <c r="G177" s="100"/>
      <c r="H177" s="101"/>
      <c r="I177" s="102"/>
      <c r="J177" s="100"/>
      <c r="K177" s="103"/>
      <c r="L177" s="100"/>
      <c r="M177" s="104"/>
      <c r="N177" s="105"/>
      <c r="O177" s="100"/>
      <c r="P177" s="106"/>
      <c r="Q177" s="100"/>
      <c r="R177" s="107"/>
      <c r="S177" s="108"/>
      <c r="U177" s="92"/>
      <c r="V177" s="92"/>
      <c r="Y177" s="100"/>
      <c r="Z177" s="110"/>
      <c r="AA177" s="110"/>
      <c r="AB177" s="113"/>
      <c r="AC177" s="112"/>
      <c r="AE177" s="92"/>
      <c r="AF177" s="92"/>
      <c r="AI177" s="100"/>
      <c r="AJ177" s="110"/>
      <c r="AK177" s="113"/>
      <c r="AL177" s="112"/>
      <c r="AM177" s="100"/>
      <c r="AN177" s="110"/>
      <c r="AO177" s="113"/>
      <c r="AP177" s="112"/>
      <c r="AR177" s="92"/>
      <c r="AU177" s="100"/>
      <c r="AV177" s="110"/>
      <c r="AW177" s="113"/>
      <c r="AX177" s="112"/>
    </row>
    <row r="178" spans="6:50" x14ac:dyDescent="0.35">
      <c r="F178" s="91"/>
      <c r="G178" s="100"/>
      <c r="H178" s="101"/>
      <c r="I178" s="102"/>
      <c r="J178" s="100"/>
      <c r="K178" s="103"/>
      <c r="L178" s="100"/>
      <c r="M178" s="104"/>
      <c r="N178" s="105"/>
      <c r="O178" s="100"/>
      <c r="P178" s="106"/>
      <c r="Q178" s="100"/>
      <c r="R178" s="107"/>
      <c r="S178" s="108"/>
      <c r="U178" s="92"/>
      <c r="V178" s="92"/>
      <c r="Y178" s="100"/>
      <c r="Z178" s="110"/>
      <c r="AA178" s="110"/>
      <c r="AB178" s="113"/>
      <c r="AC178" s="112"/>
      <c r="AE178" s="92"/>
      <c r="AF178" s="92"/>
      <c r="AI178" s="100"/>
      <c r="AJ178" s="110"/>
      <c r="AK178" s="113"/>
      <c r="AL178" s="112"/>
      <c r="AM178" s="100"/>
      <c r="AN178" s="110"/>
      <c r="AO178" s="113"/>
      <c r="AP178" s="112"/>
      <c r="AR178" s="92"/>
      <c r="AU178" s="100"/>
      <c r="AV178" s="110"/>
      <c r="AW178" s="113"/>
      <c r="AX178" s="112"/>
    </row>
    <row r="179" spans="6:50" x14ac:dyDescent="0.35">
      <c r="F179" s="91"/>
      <c r="G179" s="100"/>
      <c r="H179" s="101"/>
      <c r="I179" s="102"/>
      <c r="J179" s="100"/>
      <c r="K179" s="103"/>
      <c r="L179" s="100"/>
      <c r="M179" s="104"/>
      <c r="N179" s="105"/>
      <c r="O179" s="100"/>
      <c r="P179" s="106"/>
      <c r="Q179" s="100"/>
      <c r="R179" s="107"/>
      <c r="S179" s="108"/>
      <c r="U179" s="92"/>
      <c r="V179" s="92"/>
      <c r="Y179" s="100"/>
      <c r="Z179" s="110"/>
      <c r="AA179" s="110"/>
      <c r="AB179" s="113"/>
      <c r="AC179" s="112"/>
      <c r="AE179" s="92"/>
      <c r="AF179" s="92"/>
      <c r="AI179" s="100"/>
      <c r="AJ179" s="110"/>
      <c r="AK179" s="113"/>
      <c r="AL179" s="112"/>
      <c r="AM179" s="100"/>
      <c r="AN179" s="110"/>
      <c r="AO179" s="113"/>
      <c r="AP179" s="112"/>
      <c r="AR179" s="92"/>
      <c r="AU179" s="100"/>
      <c r="AV179" s="110"/>
      <c r="AW179" s="113"/>
      <c r="AX179" s="112"/>
    </row>
    <row r="180" spans="6:50" x14ac:dyDescent="0.35">
      <c r="F180" s="91"/>
      <c r="G180" s="100"/>
      <c r="H180" s="101"/>
      <c r="I180" s="102"/>
      <c r="J180" s="100"/>
      <c r="K180" s="103"/>
      <c r="L180" s="100"/>
      <c r="M180" s="104"/>
      <c r="N180" s="105"/>
      <c r="O180" s="100"/>
      <c r="P180" s="106"/>
      <c r="Q180" s="100"/>
      <c r="R180" s="107"/>
      <c r="S180" s="108"/>
      <c r="U180" s="92"/>
      <c r="V180" s="92"/>
      <c r="Y180" s="100"/>
      <c r="Z180" s="110"/>
      <c r="AA180" s="110"/>
      <c r="AB180" s="113"/>
      <c r="AC180" s="112"/>
      <c r="AE180" s="92"/>
      <c r="AF180" s="92"/>
      <c r="AI180" s="100"/>
      <c r="AJ180" s="110"/>
      <c r="AK180" s="113"/>
      <c r="AL180" s="112"/>
      <c r="AM180" s="100"/>
      <c r="AN180" s="110"/>
      <c r="AO180" s="113"/>
      <c r="AP180" s="112"/>
      <c r="AR180" s="92"/>
      <c r="AU180" s="100"/>
      <c r="AV180" s="110"/>
      <c r="AW180" s="113"/>
      <c r="AX180" s="112"/>
    </row>
    <row r="181" spans="6:50" x14ac:dyDescent="0.35">
      <c r="F181" s="91"/>
      <c r="G181" s="100"/>
      <c r="H181" s="101"/>
      <c r="I181" s="102"/>
      <c r="J181" s="100"/>
      <c r="K181" s="103"/>
      <c r="L181" s="100"/>
      <c r="M181" s="104"/>
      <c r="N181" s="105"/>
      <c r="O181" s="100"/>
      <c r="P181" s="106"/>
      <c r="Q181" s="100"/>
      <c r="R181" s="107"/>
      <c r="S181" s="108"/>
      <c r="U181" s="92"/>
      <c r="V181" s="92"/>
      <c r="Y181" s="100"/>
      <c r="Z181" s="110"/>
      <c r="AA181" s="110"/>
      <c r="AB181" s="113"/>
      <c r="AC181" s="112"/>
      <c r="AE181" s="92"/>
      <c r="AF181" s="92"/>
      <c r="AI181" s="100"/>
      <c r="AJ181" s="110"/>
      <c r="AK181" s="113"/>
      <c r="AL181" s="112"/>
      <c r="AM181" s="100"/>
      <c r="AN181" s="110"/>
      <c r="AO181" s="113"/>
      <c r="AP181" s="112"/>
      <c r="AR181" s="92"/>
      <c r="AU181" s="100"/>
      <c r="AV181" s="110"/>
      <c r="AW181" s="113"/>
      <c r="AX181" s="112"/>
    </row>
    <row r="182" spans="6:50" x14ac:dyDescent="0.35">
      <c r="F182" s="91"/>
      <c r="G182" s="100"/>
      <c r="H182" s="101"/>
      <c r="I182" s="102"/>
      <c r="J182" s="100"/>
      <c r="K182" s="103"/>
      <c r="L182" s="100"/>
      <c r="M182" s="104"/>
      <c r="N182" s="105"/>
      <c r="O182" s="100"/>
      <c r="P182" s="106"/>
      <c r="Q182" s="100"/>
      <c r="R182" s="107"/>
      <c r="S182" s="108"/>
      <c r="U182" s="92"/>
      <c r="V182" s="92"/>
      <c r="Y182" s="100"/>
      <c r="Z182" s="110"/>
      <c r="AA182" s="110"/>
      <c r="AB182" s="113"/>
      <c r="AC182" s="112"/>
      <c r="AE182" s="92"/>
      <c r="AF182" s="92"/>
      <c r="AI182" s="100"/>
      <c r="AJ182" s="110"/>
      <c r="AK182" s="113"/>
      <c r="AL182" s="112"/>
      <c r="AM182" s="100"/>
      <c r="AN182" s="110"/>
      <c r="AO182" s="113"/>
      <c r="AP182" s="112"/>
      <c r="AR182" s="92"/>
      <c r="AU182" s="100"/>
      <c r="AV182" s="110"/>
      <c r="AW182" s="113"/>
      <c r="AX182" s="112"/>
    </row>
    <row r="183" spans="6:50" x14ac:dyDescent="0.35">
      <c r="F183" s="91"/>
      <c r="G183" s="100"/>
      <c r="H183" s="101"/>
      <c r="I183" s="102"/>
      <c r="J183" s="100"/>
      <c r="K183" s="103"/>
      <c r="L183" s="100"/>
      <c r="M183" s="104"/>
      <c r="N183" s="105"/>
      <c r="O183" s="100"/>
      <c r="P183" s="106"/>
      <c r="Q183" s="100"/>
      <c r="R183" s="107"/>
      <c r="S183" s="108"/>
      <c r="U183" s="92"/>
      <c r="V183" s="92"/>
      <c r="Y183" s="100"/>
      <c r="Z183" s="110"/>
      <c r="AA183" s="110"/>
      <c r="AB183" s="113"/>
      <c r="AC183" s="112"/>
      <c r="AE183" s="92"/>
      <c r="AF183" s="92"/>
      <c r="AI183" s="100"/>
      <c r="AJ183" s="110"/>
      <c r="AK183" s="113"/>
      <c r="AL183" s="112"/>
      <c r="AM183" s="100"/>
      <c r="AN183" s="110"/>
      <c r="AO183" s="113"/>
      <c r="AP183" s="112"/>
      <c r="AR183" s="92"/>
      <c r="AU183" s="100"/>
      <c r="AV183" s="110"/>
      <c r="AW183" s="113"/>
      <c r="AX183" s="112"/>
    </row>
    <row r="184" spans="6:50" x14ac:dyDescent="0.35">
      <c r="F184" s="91"/>
      <c r="G184" s="100"/>
      <c r="H184" s="101"/>
      <c r="I184" s="102"/>
      <c r="J184" s="100"/>
      <c r="K184" s="103"/>
      <c r="L184" s="100"/>
      <c r="M184" s="104"/>
      <c r="N184" s="105"/>
      <c r="O184" s="100"/>
      <c r="P184" s="106"/>
      <c r="Q184" s="100"/>
      <c r="R184" s="107"/>
      <c r="S184" s="108"/>
      <c r="U184" s="92"/>
      <c r="V184" s="92"/>
      <c r="Y184" s="100"/>
      <c r="Z184" s="110"/>
      <c r="AA184" s="110"/>
      <c r="AB184" s="113"/>
      <c r="AC184" s="112"/>
      <c r="AE184" s="92"/>
      <c r="AF184" s="92"/>
      <c r="AI184" s="100"/>
      <c r="AJ184" s="110"/>
      <c r="AK184" s="113"/>
      <c r="AL184" s="112"/>
      <c r="AM184" s="100"/>
      <c r="AN184" s="110"/>
      <c r="AO184" s="113"/>
      <c r="AP184" s="112"/>
      <c r="AR184" s="92"/>
      <c r="AU184" s="100"/>
      <c r="AV184" s="110"/>
      <c r="AW184" s="113"/>
      <c r="AX184" s="112"/>
    </row>
    <row r="185" spans="6:50" x14ac:dyDescent="0.35">
      <c r="F185" s="91"/>
      <c r="G185" s="100"/>
      <c r="H185" s="101"/>
      <c r="I185" s="102"/>
      <c r="J185" s="100"/>
      <c r="K185" s="103"/>
      <c r="L185" s="100"/>
      <c r="M185" s="104"/>
      <c r="N185" s="105"/>
      <c r="O185" s="100"/>
      <c r="P185" s="106"/>
      <c r="Q185" s="100"/>
      <c r="R185" s="107"/>
      <c r="S185" s="108"/>
      <c r="U185" s="92"/>
      <c r="V185" s="92"/>
      <c r="Y185" s="100"/>
      <c r="Z185" s="110"/>
      <c r="AA185" s="110"/>
      <c r="AB185" s="113"/>
      <c r="AC185" s="112"/>
      <c r="AE185" s="92"/>
      <c r="AF185" s="92"/>
      <c r="AI185" s="100"/>
      <c r="AJ185" s="110"/>
      <c r="AK185" s="113"/>
      <c r="AL185" s="112"/>
      <c r="AM185" s="100"/>
      <c r="AN185" s="110"/>
      <c r="AO185" s="113"/>
      <c r="AP185" s="112"/>
      <c r="AR185" s="92"/>
      <c r="AU185" s="100"/>
      <c r="AV185" s="110"/>
      <c r="AW185" s="113"/>
      <c r="AX185" s="112"/>
    </row>
    <row r="186" spans="6:50" x14ac:dyDescent="0.35">
      <c r="F186" s="91"/>
      <c r="G186" s="100"/>
      <c r="H186" s="101"/>
      <c r="I186" s="102"/>
      <c r="J186" s="100"/>
      <c r="K186" s="103"/>
      <c r="L186" s="100"/>
      <c r="M186" s="104"/>
      <c r="N186" s="105"/>
      <c r="O186" s="100"/>
      <c r="P186" s="106"/>
      <c r="Q186" s="100"/>
      <c r="R186" s="107"/>
      <c r="S186" s="108"/>
      <c r="U186" s="92"/>
      <c r="V186" s="92"/>
      <c r="Y186" s="100"/>
      <c r="Z186" s="110"/>
      <c r="AA186" s="110"/>
      <c r="AB186" s="113"/>
      <c r="AC186" s="112"/>
      <c r="AE186" s="92"/>
      <c r="AF186" s="92"/>
      <c r="AI186" s="100"/>
      <c r="AJ186" s="110"/>
      <c r="AK186" s="113"/>
      <c r="AL186" s="112"/>
      <c r="AM186" s="100"/>
      <c r="AN186" s="110"/>
      <c r="AO186" s="113"/>
      <c r="AP186" s="112"/>
      <c r="AR186" s="92"/>
      <c r="AU186" s="100"/>
      <c r="AV186" s="110"/>
      <c r="AW186" s="113"/>
      <c r="AX186" s="112"/>
    </row>
    <row r="187" spans="6:50" x14ac:dyDescent="0.35">
      <c r="F187" s="91"/>
      <c r="G187" s="100"/>
      <c r="H187" s="101"/>
      <c r="I187" s="102"/>
      <c r="J187" s="100"/>
      <c r="K187" s="103"/>
      <c r="L187" s="100"/>
      <c r="M187" s="104"/>
      <c r="N187" s="105"/>
      <c r="O187" s="100"/>
      <c r="P187" s="106"/>
      <c r="Q187" s="100"/>
      <c r="R187" s="107"/>
      <c r="S187" s="108"/>
      <c r="U187" s="92"/>
      <c r="V187" s="92"/>
      <c r="Y187" s="100"/>
      <c r="Z187" s="110"/>
      <c r="AA187" s="110"/>
      <c r="AB187" s="113"/>
      <c r="AC187" s="112"/>
      <c r="AE187" s="92"/>
      <c r="AF187" s="92"/>
      <c r="AI187" s="100"/>
      <c r="AJ187" s="110"/>
      <c r="AK187" s="113"/>
      <c r="AL187" s="112"/>
      <c r="AM187" s="100"/>
      <c r="AN187" s="110"/>
      <c r="AO187" s="113"/>
      <c r="AP187" s="112"/>
      <c r="AR187" s="92"/>
      <c r="AU187" s="100"/>
      <c r="AV187" s="110"/>
      <c r="AW187" s="113"/>
      <c r="AX187" s="112"/>
    </row>
    <row r="188" spans="6:50" x14ac:dyDescent="0.35">
      <c r="F188" s="91"/>
      <c r="G188" s="100"/>
      <c r="H188" s="101"/>
      <c r="I188" s="102"/>
      <c r="J188" s="100"/>
      <c r="K188" s="103"/>
      <c r="L188" s="100"/>
      <c r="M188" s="104"/>
      <c r="N188" s="105"/>
      <c r="O188" s="100"/>
      <c r="P188" s="106"/>
      <c r="Q188" s="100"/>
      <c r="R188" s="107"/>
      <c r="S188" s="108"/>
      <c r="U188" s="92"/>
      <c r="V188" s="92"/>
      <c r="Y188" s="100"/>
      <c r="Z188" s="110"/>
      <c r="AA188" s="110"/>
      <c r="AB188" s="113"/>
      <c r="AC188" s="112"/>
      <c r="AE188" s="92"/>
      <c r="AF188" s="92"/>
      <c r="AI188" s="100"/>
      <c r="AJ188" s="110"/>
      <c r="AK188" s="113"/>
      <c r="AL188" s="112"/>
      <c r="AM188" s="100"/>
      <c r="AN188" s="110"/>
      <c r="AO188" s="113"/>
      <c r="AP188" s="112"/>
      <c r="AR188" s="92"/>
      <c r="AU188" s="100"/>
      <c r="AV188" s="110"/>
      <c r="AW188" s="113"/>
      <c r="AX188" s="112"/>
    </row>
    <row r="189" spans="6:50" x14ac:dyDescent="0.35">
      <c r="F189" s="91"/>
      <c r="G189" s="100"/>
      <c r="H189" s="101"/>
      <c r="I189" s="102"/>
      <c r="J189" s="100"/>
      <c r="K189" s="103"/>
      <c r="L189" s="100"/>
      <c r="M189" s="104"/>
      <c r="N189" s="105"/>
      <c r="O189" s="100"/>
      <c r="P189" s="106"/>
      <c r="Q189" s="100"/>
      <c r="R189" s="107"/>
      <c r="S189" s="108"/>
      <c r="U189" s="92"/>
      <c r="V189" s="92"/>
      <c r="Y189" s="100"/>
      <c r="Z189" s="110"/>
      <c r="AA189" s="110"/>
      <c r="AB189" s="113"/>
      <c r="AC189" s="112"/>
      <c r="AE189" s="92"/>
      <c r="AF189" s="92"/>
      <c r="AI189" s="100"/>
      <c r="AJ189" s="110"/>
      <c r="AK189" s="113"/>
      <c r="AL189" s="112"/>
      <c r="AM189" s="100"/>
      <c r="AN189" s="110"/>
      <c r="AO189" s="113"/>
      <c r="AP189" s="112"/>
      <c r="AR189" s="92"/>
      <c r="AU189" s="100"/>
      <c r="AV189" s="110"/>
      <c r="AW189" s="113"/>
      <c r="AX189" s="112"/>
    </row>
    <row r="190" spans="6:50" x14ac:dyDescent="0.35">
      <c r="F190" s="91"/>
      <c r="G190" s="100"/>
      <c r="H190" s="101"/>
      <c r="I190" s="102"/>
      <c r="J190" s="100"/>
      <c r="K190" s="103"/>
      <c r="L190" s="100"/>
      <c r="M190" s="104"/>
      <c r="N190" s="105"/>
      <c r="O190" s="100"/>
      <c r="P190" s="106"/>
      <c r="Q190" s="100"/>
      <c r="R190" s="107"/>
      <c r="S190" s="108"/>
      <c r="U190" s="92"/>
      <c r="V190" s="92"/>
      <c r="Y190" s="100"/>
      <c r="Z190" s="110"/>
      <c r="AA190" s="110"/>
      <c r="AB190" s="113"/>
      <c r="AC190" s="112"/>
      <c r="AE190" s="92"/>
      <c r="AF190" s="92"/>
      <c r="AI190" s="100"/>
      <c r="AJ190" s="110"/>
      <c r="AK190" s="113"/>
      <c r="AL190" s="112"/>
      <c r="AM190" s="100"/>
      <c r="AN190" s="110"/>
      <c r="AO190" s="113"/>
      <c r="AP190" s="112"/>
      <c r="AR190" s="92"/>
      <c r="AU190" s="100"/>
      <c r="AV190" s="110"/>
      <c r="AW190" s="113"/>
      <c r="AX190" s="112"/>
    </row>
    <row r="191" spans="6:50" x14ac:dyDescent="0.35">
      <c r="F191" s="91"/>
      <c r="G191" s="100"/>
      <c r="H191" s="101"/>
      <c r="I191" s="102"/>
      <c r="J191" s="100"/>
      <c r="K191" s="103"/>
      <c r="L191" s="100"/>
      <c r="M191" s="104"/>
      <c r="N191" s="105"/>
      <c r="O191" s="100"/>
      <c r="P191" s="106"/>
      <c r="Q191" s="100"/>
      <c r="R191" s="107"/>
      <c r="S191" s="108"/>
      <c r="U191" s="92"/>
      <c r="V191" s="92"/>
      <c r="Y191" s="100"/>
      <c r="Z191" s="110"/>
      <c r="AA191" s="110"/>
      <c r="AB191" s="113"/>
      <c r="AC191" s="112"/>
      <c r="AE191" s="92"/>
      <c r="AF191" s="92"/>
      <c r="AI191" s="100"/>
      <c r="AJ191" s="110"/>
      <c r="AK191" s="113"/>
      <c r="AL191" s="112"/>
      <c r="AM191" s="100"/>
      <c r="AN191" s="110"/>
      <c r="AO191" s="113"/>
      <c r="AP191" s="112"/>
      <c r="AR191" s="92"/>
      <c r="AU191" s="100"/>
      <c r="AV191" s="110"/>
      <c r="AW191" s="113"/>
      <c r="AX191" s="112"/>
    </row>
    <row r="192" spans="6:50" x14ac:dyDescent="0.35">
      <c r="F192" s="91"/>
      <c r="G192" s="100"/>
      <c r="H192" s="101"/>
      <c r="I192" s="102"/>
      <c r="J192" s="100"/>
      <c r="K192" s="103"/>
      <c r="L192" s="100"/>
      <c r="M192" s="104"/>
      <c r="N192" s="105"/>
      <c r="O192" s="100"/>
      <c r="P192" s="106"/>
      <c r="Q192" s="100"/>
      <c r="R192" s="107"/>
      <c r="S192" s="108"/>
      <c r="U192" s="92"/>
      <c r="V192" s="92"/>
      <c r="Y192" s="100"/>
      <c r="Z192" s="110"/>
      <c r="AA192" s="110"/>
      <c r="AB192" s="113"/>
      <c r="AC192" s="112"/>
      <c r="AE192" s="92"/>
      <c r="AF192" s="92"/>
      <c r="AI192" s="100"/>
      <c r="AJ192" s="110"/>
      <c r="AK192" s="113"/>
      <c r="AL192" s="112"/>
      <c r="AM192" s="100"/>
      <c r="AN192" s="110"/>
      <c r="AO192" s="113"/>
      <c r="AP192" s="112"/>
      <c r="AR192" s="92"/>
      <c r="AU192" s="100"/>
      <c r="AV192" s="110"/>
      <c r="AW192" s="113"/>
      <c r="AX192" s="112"/>
    </row>
    <row r="193" spans="6:50" x14ac:dyDescent="0.35">
      <c r="F193" s="91"/>
      <c r="G193" s="100"/>
      <c r="H193" s="101"/>
      <c r="I193" s="102"/>
      <c r="J193" s="100"/>
      <c r="K193" s="103"/>
      <c r="L193" s="100"/>
      <c r="M193" s="104"/>
      <c r="N193" s="105"/>
      <c r="O193" s="100"/>
      <c r="P193" s="106"/>
      <c r="Q193" s="100"/>
      <c r="R193" s="107"/>
      <c r="S193" s="108"/>
      <c r="U193" s="92"/>
      <c r="V193" s="92"/>
      <c r="Y193" s="100"/>
      <c r="Z193" s="110"/>
      <c r="AA193" s="110"/>
      <c r="AB193" s="113"/>
      <c r="AC193" s="112"/>
      <c r="AE193" s="92"/>
      <c r="AF193" s="92"/>
      <c r="AI193" s="100"/>
      <c r="AJ193" s="110"/>
      <c r="AK193" s="113"/>
      <c r="AL193" s="112"/>
      <c r="AM193" s="100"/>
      <c r="AN193" s="110"/>
      <c r="AO193" s="113"/>
      <c r="AP193" s="112"/>
      <c r="AR193" s="92"/>
      <c r="AU193" s="100"/>
      <c r="AV193" s="110"/>
      <c r="AW193" s="113"/>
      <c r="AX193" s="112"/>
    </row>
    <row r="194" spans="6:50" x14ac:dyDescent="0.35">
      <c r="F194" s="91"/>
      <c r="G194" s="100"/>
      <c r="H194" s="101"/>
      <c r="I194" s="102"/>
      <c r="J194" s="100"/>
      <c r="K194" s="103"/>
      <c r="L194" s="100"/>
      <c r="M194" s="104"/>
      <c r="N194" s="105"/>
      <c r="O194" s="100"/>
      <c r="P194" s="106"/>
      <c r="Q194" s="100"/>
      <c r="R194" s="107"/>
      <c r="S194" s="108"/>
      <c r="U194" s="92"/>
      <c r="V194" s="92"/>
      <c r="Y194" s="100"/>
      <c r="Z194" s="110"/>
      <c r="AA194" s="110"/>
      <c r="AB194" s="113"/>
      <c r="AC194" s="112"/>
      <c r="AE194" s="92"/>
      <c r="AF194" s="92"/>
      <c r="AI194" s="100"/>
      <c r="AJ194" s="110"/>
      <c r="AK194" s="113"/>
      <c r="AL194" s="112"/>
      <c r="AM194" s="100"/>
      <c r="AN194" s="110"/>
      <c r="AO194" s="113"/>
      <c r="AP194" s="112"/>
      <c r="AR194" s="92"/>
      <c r="AU194" s="100"/>
      <c r="AV194" s="110"/>
      <c r="AW194" s="113"/>
      <c r="AX194" s="112"/>
    </row>
    <row r="195" spans="6:50" x14ac:dyDescent="0.35">
      <c r="F195" s="91"/>
      <c r="G195" s="100"/>
      <c r="H195" s="101"/>
      <c r="I195" s="102"/>
      <c r="J195" s="100"/>
      <c r="K195" s="103"/>
      <c r="L195" s="100"/>
      <c r="M195" s="104"/>
      <c r="N195" s="105"/>
      <c r="O195" s="100"/>
      <c r="P195" s="106"/>
      <c r="Q195" s="100"/>
      <c r="R195" s="107"/>
      <c r="S195" s="108"/>
      <c r="U195" s="92"/>
      <c r="V195" s="92"/>
      <c r="Y195" s="100"/>
      <c r="Z195" s="110"/>
      <c r="AA195" s="110"/>
      <c r="AB195" s="113"/>
      <c r="AC195" s="112"/>
      <c r="AE195" s="92"/>
      <c r="AF195" s="92"/>
      <c r="AI195" s="100"/>
      <c r="AJ195" s="110"/>
      <c r="AK195" s="113"/>
      <c r="AL195" s="112"/>
      <c r="AM195" s="100"/>
      <c r="AN195" s="110"/>
      <c r="AO195" s="113"/>
      <c r="AP195" s="112"/>
      <c r="AR195" s="92"/>
      <c r="AU195" s="100"/>
      <c r="AV195" s="110"/>
      <c r="AW195" s="113"/>
      <c r="AX195" s="112"/>
    </row>
    <row r="196" spans="6:50" x14ac:dyDescent="0.35">
      <c r="F196" s="91"/>
      <c r="G196" s="100"/>
      <c r="H196" s="101"/>
      <c r="I196" s="102"/>
      <c r="J196" s="100"/>
      <c r="K196" s="103"/>
      <c r="L196" s="100"/>
      <c r="M196" s="104"/>
      <c r="N196" s="105"/>
      <c r="O196" s="100"/>
      <c r="P196" s="106"/>
      <c r="Q196" s="100"/>
      <c r="R196" s="107"/>
      <c r="S196" s="108"/>
      <c r="U196" s="92"/>
      <c r="V196" s="92"/>
      <c r="Y196" s="100"/>
      <c r="Z196" s="110"/>
      <c r="AA196" s="110"/>
      <c r="AB196" s="113"/>
      <c r="AC196" s="112"/>
      <c r="AE196" s="92"/>
      <c r="AF196" s="92"/>
      <c r="AI196" s="100"/>
      <c r="AJ196" s="110"/>
      <c r="AK196" s="113"/>
      <c r="AL196" s="112"/>
      <c r="AM196" s="100"/>
      <c r="AN196" s="110"/>
      <c r="AO196" s="113"/>
      <c r="AP196" s="112"/>
      <c r="AR196" s="92"/>
      <c r="AU196" s="100"/>
      <c r="AV196" s="110"/>
      <c r="AW196" s="113"/>
      <c r="AX196" s="112"/>
    </row>
    <row r="197" spans="6:50" x14ac:dyDescent="0.35">
      <c r="F197" s="91"/>
      <c r="G197" s="100"/>
      <c r="H197" s="101"/>
      <c r="I197" s="102"/>
      <c r="J197" s="100"/>
      <c r="K197" s="103"/>
      <c r="L197" s="100"/>
      <c r="M197" s="104"/>
      <c r="N197" s="105"/>
      <c r="O197" s="100"/>
      <c r="P197" s="106"/>
      <c r="Q197" s="100"/>
      <c r="R197" s="107"/>
      <c r="S197" s="108"/>
      <c r="U197" s="92"/>
      <c r="V197" s="92"/>
      <c r="Y197" s="100"/>
      <c r="Z197" s="110"/>
      <c r="AA197" s="110"/>
      <c r="AB197" s="113"/>
      <c r="AC197" s="112"/>
      <c r="AE197" s="92"/>
      <c r="AF197" s="92"/>
      <c r="AI197" s="100"/>
      <c r="AJ197" s="110"/>
      <c r="AK197" s="113"/>
      <c r="AL197" s="112"/>
      <c r="AM197" s="100"/>
      <c r="AN197" s="110"/>
      <c r="AO197" s="113"/>
      <c r="AP197" s="112"/>
      <c r="AR197" s="92"/>
      <c r="AU197" s="100"/>
      <c r="AV197" s="110"/>
      <c r="AW197" s="113"/>
      <c r="AX197" s="112"/>
    </row>
    <row r="198" spans="6:50" x14ac:dyDescent="0.35">
      <c r="F198" s="91"/>
      <c r="G198" s="100"/>
      <c r="H198" s="101"/>
      <c r="I198" s="102"/>
      <c r="J198" s="100"/>
      <c r="K198" s="103"/>
      <c r="L198" s="100"/>
      <c r="M198" s="104"/>
      <c r="N198" s="105"/>
      <c r="O198" s="100"/>
      <c r="P198" s="106"/>
      <c r="Q198" s="100"/>
      <c r="R198" s="107"/>
      <c r="S198" s="108"/>
      <c r="U198" s="92"/>
      <c r="V198" s="92"/>
      <c r="Y198" s="100"/>
      <c r="Z198" s="110"/>
      <c r="AA198" s="110"/>
      <c r="AB198" s="113"/>
      <c r="AC198" s="112"/>
      <c r="AE198" s="92"/>
      <c r="AF198" s="92"/>
      <c r="AI198" s="100"/>
      <c r="AJ198" s="110"/>
      <c r="AK198" s="113"/>
      <c r="AL198" s="112"/>
      <c r="AM198" s="100"/>
      <c r="AN198" s="110"/>
      <c r="AO198" s="113"/>
      <c r="AP198" s="112"/>
      <c r="AR198" s="92"/>
      <c r="AU198" s="100"/>
      <c r="AV198" s="110"/>
      <c r="AW198" s="113"/>
      <c r="AX198" s="112"/>
    </row>
    <row r="199" spans="6:50" x14ac:dyDescent="0.35">
      <c r="F199" s="91"/>
      <c r="G199" s="100"/>
      <c r="H199" s="101"/>
      <c r="I199" s="102"/>
      <c r="J199" s="100"/>
      <c r="K199" s="103"/>
      <c r="L199" s="100"/>
      <c r="M199" s="104"/>
      <c r="N199" s="105"/>
      <c r="O199" s="100"/>
      <c r="P199" s="106"/>
      <c r="Q199" s="100"/>
      <c r="R199" s="107"/>
      <c r="S199" s="108"/>
      <c r="U199" s="92"/>
      <c r="V199" s="92"/>
      <c r="Y199" s="100"/>
      <c r="Z199" s="110"/>
      <c r="AA199" s="110"/>
      <c r="AB199" s="113"/>
      <c r="AC199" s="112"/>
      <c r="AE199" s="92"/>
      <c r="AF199" s="92"/>
      <c r="AI199" s="100"/>
      <c r="AJ199" s="110"/>
      <c r="AK199" s="113"/>
      <c r="AL199" s="112"/>
      <c r="AM199" s="100"/>
      <c r="AN199" s="110"/>
      <c r="AO199" s="113"/>
      <c r="AP199" s="112"/>
      <c r="AR199" s="92"/>
      <c r="AU199" s="100"/>
      <c r="AV199" s="110"/>
      <c r="AW199" s="113"/>
      <c r="AX199" s="112"/>
    </row>
    <row r="200" spans="6:50" x14ac:dyDescent="0.35">
      <c r="F200" s="91"/>
      <c r="G200" s="100"/>
      <c r="H200" s="101"/>
      <c r="I200" s="102"/>
      <c r="J200" s="100"/>
      <c r="K200" s="103"/>
      <c r="L200" s="100"/>
      <c r="M200" s="104"/>
      <c r="N200" s="105"/>
      <c r="O200" s="100"/>
      <c r="P200" s="106"/>
      <c r="Q200" s="100"/>
      <c r="R200" s="107"/>
      <c r="S200" s="108"/>
      <c r="U200" s="92"/>
      <c r="V200" s="92"/>
      <c r="Y200" s="100"/>
      <c r="Z200" s="110"/>
      <c r="AA200" s="110"/>
      <c r="AB200" s="113"/>
      <c r="AC200" s="112"/>
      <c r="AE200" s="92"/>
      <c r="AF200" s="92"/>
      <c r="AI200" s="100"/>
      <c r="AJ200" s="110"/>
      <c r="AK200" s="113"/>
      <c r="AL200" s="112"/>
      <c r="AM200" s="100"/>
      <c r="AN200" s="110"/>
      <c r="AO200" s="113"/>
      <c r="AP200" s="112"/>
      <c r="AR200" s="92"/>
      <c r="AU200" s="100"/>
      <c r="AV200" s="110"/>
      <c r="AW200" s="113"/>
      <c r="AX200" s="112"/>
    </row>
    <row r="201" spans="6:50" x14ac:dyDescent="0.35">
      <c r="F201" s="91"/>
      <c r="G201" s="100"/>
      <c r="H201" s="101"/>
      <c r="I201" s="102"/>
      <c r="J201" s="100"/>
      <c r="K201" s="103"/>
      <c r="L201" s="100"/>
      <c r="M201" s="104"/>
      <c r="N201" s="105"/>
      <c r="O201" s="100"/>
      <c r="P201" s="106"/>
      <c r="Q201" s="100"/>
      <c r="R201" s="107"/>
      <c r="S201" s="108"/>
      <c r="U201" s="92"/>
      <c r="V201" s="92"/>
      <c r="Y201" s="100"/>
      <c r="Z201" s="110"/>
      <c r="AA201" s="110"/>
      <c r="AB201" s="113"/>
      <c r="AC201" s="112"/>
      <c r="AE201" s="92"/>
      <c r="AF201" s="92"/>
      <c r="AI201" s="100"/>
      <c r="AJ201" s="110"/>
      <c r="AK201" s="113"/>
      <c r="AL201" s="112"/>
      <c r="AM201" s="100"/>
      <c r="AN201" s="110"/>
      <c r="AO201" s="113"/>
      <c r="AP201" s="112"/>
      <c r="AR201" s="92"/>
      <c r="AU201" s="100"/>
      <c r="AV201" s="110"/>
      <c r="AW201" s="113"/>
      <c r="AX201" s="112"/>
    </row>
    <row r="202" spans="6:50" x14ac:dyDescent="0.35">
      <c r="F202" s="91"/>
      <c r="G202" s="100"/>
      <c r="H202" s="101"/>
      <c r="I202" s="102"/>
      <c r="J202" s="100"/>
      <c r="K202" s="103"/>
      <c r="L202" s="100"/>
      <c r="M202" s="104"/>
      <c r="N202" s="105"/>
      <c r="O202" s="100"/>
      <c r="P202" s="106"/>
      <c r="Q202" s="100"/>
      <c r="R202" s="107"/>
      <c r="S202" s="108"/>
      <c r="U202" s="92"/>
      <c r="V202" s="92"/>
      <c r="Y202" s="100"/>
      <c r="Z202" s="110"/>
      <c r="AA202" s="110"/>
      <c r="AB202" s="113"/>
      <c r="AC202" s="112"/>
      <c r="AE202" s="92"/>
      <c r="AF202" s="92"/>
      <c r="AI202" s="100"/>
      <c r="AJ202" s="110"/>
      <c r="AK202" s="113"/>
      <c r="AL202" s="112"/>
      <c r="AM202" s="100"/>
      <c r="AN202" s="110"/>
      <c r="AO202" s="113"/>
      <c r="AP202" s="112"/>
      <c r="AR202" s="92"/>
      <c r="AU202" s="100"/>
      <c r="AV202" s="110"/>
      <c r="AW202" s="113"/>
      <c r="AX202" s="112"/>
    </row>
    <row r="203" spans="6:50" x14ac:dyDescent="0.35">
      <c r="F203" s="91"/>
      <c r="G203" s="100"/>
      <c r="H203" s="101"/>
      <c r="I203" s="102"/>
      <c r="J203" s="100"/>
      <c r="K203" s="103"/>
      <c r="L203" s="100"/>
      <c r="M203" s="104"/>
      <c r="N203" s="105"/>
      <c r="O203" s="100"/>
      <c r="P203" s="106"/>
      <c r="Q203" s="100"/>
      <c r="R203" s="107"/>
      <c r="S203" s="108"/>
      <c r="U203" s="92"/>
      <c r="V203" s="92"/>
      <c r="Y203" s="100"/>
      <c r="Z203" s="110"/>
      <c r="AA203" s="110"/>
      <c r="AB203" s="113"/>
      <c r="AC203" s="112"/>
      <c r="AE203" s="92"/>
      <c r="AF203" s="92"/>
      <c r="AI203" s="100"/>
      <c r="AJ203" s="110"/>
      <c r="AK203" s="113"/>
      <c r="AL203" s="112"/>
      <c r="AM203" s="100"/>
      <c r="AN203" s="110"/>
      <c r="AO203" s="113"/>
      <c r="AP203" s="112"/>
      <c r="AR203" s="92"/>
      <c r="AU203" s="100"/>
      <c r="AV203" s="110"/>
      <c r="AW203" s="113"/>
      <c r="AX203" s="112"/>
    </row>
    <row r="204" spans="6:50" x14ac:dyDescent="0.35">
      <c r="F204" s="91"/>
      <c r="G204" s="100"/>
      <c r="H204" s="101"/>
      <c r="I204" s="102"/>
      <c r="J204" s="100"/>
      <c r="K204" s="103"/>
      <c r="L204" s="100"/>
      <c r="M204" s="104"/>
      <c r="N204" s="105"/>
      <c r="O204" s="100"/>
      <c r="P204" s="106"/>
      <c r="Q204" s="100"/>
      <c r="R204" s="107"/>
      <c r="S204" s="108"/>
      <c r="U204" s="92"/>
      <c r="V204" s="92"/>
      <c r="Y204" s="100"/>
      <c r="Z204" s="110"/>
      <c r="AA204" s="110"/>
      <c r="AB204" s="113"/>
      <c r="AC204" s="112"/>
      <c r="AE204" s="92"/>
      <c r="AF204" s="92"/>
      <c r="AI204" s="100"/>
      <c r="AJ204" s="110"/>
      <c r="AK204" s="113"/>
      <c r="AL204" s="112"/>
      <c r="AM204" s="100"/>
      <c r="AN204" s="110"/>
      <c r="AO204" s="113"/>
      <c r="AP204" s="112"/>
      <c r="AR204" s="92"/>
      <c r="AU204" s="100"/>
      <c r="AV204" s="110"/>
      <c r="AW204" s="113"/>
      <c r="AX204" s="112"/>
    </row>
    <row r="205" spans="6:50" x14ac:dyDescent="0.35">
      <c r="F205" s="91"/>
      <c r="G205" s="100"/>
      <c r="H205" s="101"/>
      <c r="I205" s="102"/>
      <c r="J205" s="100"/>
      <c r="K205" s="103"/>
      <c r="L205" s="100"/>
      <c r="M205" s="104"/>
      <c r="N205" s="105"/>
      <c r="O205" s="100"/>
      <c r="P205" s="106"/>
      <c r="Q205" s="100"/>
      <c r="R205" s="107"/>
      <c r="S205" s="108"/>
      <c r="U205" s="92"/>
      <c r="V205" s="92"/>
      <c r="Y205" s="100"/>
      <c r="Z205" s="110"/>
      <c r="AA205" s="110"/>
      <c r="AB205" s="113"/>
      <c r="AC205" s="112"/>
      <c r="AE205" s="92"/>
      <c r="AF205" s="92"/>
      <c r="AI205" s="100"/>
      <c r="AJ205" s="110"/>
      <c r="AK205" s="113"/>
      <c r="AL205" s="112"/>
      <c r="AM205" s="100"/>
      <c r="AN205" s="110"/>
      <c r="AO205" s="113"/>
      <c r="AP205" s="112"/>
      <c r="AR205" s="92"/>
      <c r="AU205" s="100"/>
      <c r="AV205" s="110"/>
      <c r="AW205" s="113"/>
      <c r="AX205" s="112"/>
    </row>
    <row r="206" spans="6:50" x14ac:dyDescent="0.35">
      <c r="F206" s="91"/>
      <c r="G206" s="100"/>
      <c r="H206" s="101"/>
      <c r="I206" s="102"/>
      <c r="J206" s="100"/>
      <c r="K206" s="103"/>
      <c r="L206" s="100"/>
      <c r="M206" s="104"/>
      <c r="N206" s="105"/>
      <c r="O206" s="100"/>
      <c r="P206" s="106"/>
      <c r="Q206" s="100"/>
      <c r="R206" s="107"/>
      <c r="S206" s="108"/>
      <c r="U206" s="92"/>
      <c r="V206" s="92"/>
      <c r="Y206" s="100"/>
      <c r="Z206" s="110"/>
      <c r="AA206" s="110"/>
      <c r="AB206" s="113"/>
      <c r="AC206" s="112"/>
      <c r="AE206" s="92"/>
      <c r="AF206" s="92"/>
      <c r="AI206" s="100"/>
      <c r="AJ206" s="110"/>
      <c r="AK206" s="113"/>
      <c r="AL206" s="112"/>
      <c r="AM206" s="100"/>
      <c r="AN206" s="110"/>
      <c r="AO206" s="113"/>
      <c r="AP206" s="112"/>
      <c r="AR206" s="92"/>
      <c r="AU206" s="100"/>
      <c r="AV206" s="110"/>
      <c r="AW206" s="113"/>
      <c r="AX206" s="112"/>
    </row>
    <row r="207" spans="6:50" x14ac:dyDescent="0.35">
      <c r="F207" s="91"/>
      <c r="G207" s="100"/>
      <c r="H207" s="101"/>
      <c r="I207" s="102"/>
      <c r="J207" s="100"/>
      <c r="K207" s="103"/>
      <c r="L207" s="100"/>
      <c r="M207" s="104"/>
      <c r="N207" s="105"/>
      <c r="O207" s="100"/>
      <c r="P207" s="106"/>
      <c r="Q207" s="100"/>
      <c r="R207" s="107"/>
      <c r="S207" s="108"/>
      <c r="U207" s="92"/>
      <c r="V207" s="92"/>
      <c r="Y207" s="100"/>
      <c r="Z207" s="110"/>
      <c r="AA207" s="110"/>
      <c r="AB207" s="113"/>
      <c r="AC207" s="112"/>
      <c r="AE207" s="92"/>
      <c r="AF207" s="92"/>
      <c r="AI207" s="100"/>
      <c r="AJ207" s="110"/>
      <c r="AK207" s="113"/>
      <c r="AL207" s="112"/>
      <c r="AM207" s="100"/>
      <c r="AN207" s="110"/>
      <c r="AO207" s="113"/>
      <c r="AP207" s="112"/>
      <c r="AR207" s="92"/>
      <c r="AU207" s="100"/>
      <c r="AV207" s="110"/>
      <c r="AW207" s="113"/>
      <c r="AX207" s="112"/>
    </row>
    <row r="208" spans="6:50" x14ac:dyDescent="0.35">
      <c r="F208" s="91"/>
      <c r="G208" s="100"/>
      <c r="H208" s="101"/>
      <c r="I208" s="102"/>
      <c r="J208" s="100"/>
      <c r="K208" s="103"/>
      <c r="L208" s="100"/>
      <c r="M208" s="104"/>
      <c r="N208" s="105"/>
      <c r="O208" s="100"/>
      <c r="P208" s="106"/>
      <c r="Q208" s="100"/>
      <c r="R208" s="107"/>
      <c r="S208" s="108"/>
      <c r="U208" s="92"/>
      <c r="V208" s="92"/>
      <c r="Y208" s="100"/>
      <c r="Z208" s="110"/>
      <c r="AA208" s="110"/>
      <c r="AB208" s="113"/>
      <c r="AC208" s="112"/>
      <c r="AE208" s="92"/>
      <c r="AF208" s="92"/>
      <c r="AI208" s="100"/>
      <c r="AJ208" s="110"/>
      <c r="AK208" s="113"/>
      <c r="AL208" s="112"/>
      <c r="AM208" s="100"/>
      <c r="AN208" s="110"/>
      <c r="AO208" s="113"/>
      <c r="AP208" s="112"/>
      <c r="AR208" s="92"/>
      <c r="AU208" s="100"/>
      <c r="AV208" s="110"/>
      <c r="AW208" s="113"/>
      <c r="AX208" s="112"/>
    </row>
    <row r="209" spans="6:50" x14ac:dyDescent="0.35">
      <c r="F209" s="91"/>
      <c r="G209" s="100"/>
      <c r="H209" s="101"/>
      <c r="I209" s="102"/>
      <c r="J209" s="100"/>
      <c r="K209" s="103"/>
      <c r="L209" s="100"/>
      <c r="M209" s="104"/>
      <c r="N209" s="105"/>
      <c r="O209" s="100"/>
      <c r="P209" s="106"/>
      <c r="Q209" s="100"/>
      <c r="R209" s="107"/>
      <c r="S209" s="108"/>
      <c r="U209" s="92"/>
      <c r="V209" s="92"/>
      <c r="Y209" s="100"/>
      <c r="Z209" s="110"/>
      <c r="AA209" s="110"/>
      <c r="AB209" s="113"/>
      <c r="AC209" s="112"/>
      <c r="AE209" s="92"/>
      <c r="AF209" s="92"/>
      <c r="AI209" s="100"/>
      <c r="AJ209" s="110"/>
      <c r="AK209" s="113"/>
      <c r="AL209" s="112"/>
      <c r="AM209" s="100"/>
      <c r="AN209" s="110"/>
      <c r="AO209" s="113"/>
      <c r="AP209" s="112"/>
      <c r="AR209" s="92"/>
      <c r="AU209" s="100"/>
      <c r="AV209" s="110"/>
      <c r="AW209" s="113"/>
      <c r="AX209" s="112"/>
    </row>
    <row r="210" spans="6:50" x14ac:dyDescent="0.35">
      <c r="F210" s="91"/>
      <c r="G210" s="100"/>
      <c r="H210" s="101"/>
      <c r="I210" s="102"/>
      <c r="J210" s="100"/>
      <c r="K210" s="103"/>
      <c r="L210" s="100"/>
      <c r="M210" s="104"/>
      <c r="N210" s="105"/>
      <c r="O210" s="100"/>
      <c r="P210" s="106"/>
      <c r="Q210" s="100"/>
      <c r="R210" s="107"/>
      <c r="S210" s="108"/>
      <c r="U210" s="92"/>
      <c r="V210" s="92"/>
      <c r="Y210" s="100"/>
      <c r="Z210" s="110"/>
      <c r="AA210" s="110"/>
      <c r="AB210" s="113"/>
      <c r="AC210" s="112"/>
      <c r="AE210" s="92"/>
      <c r="AF210" s="92"/>
      <c r="AI210" s="100"/>
      <c r="AJ210" s="110"/>
      <c r="AK210" s="113"/>
      <c r="AL210" s="112"/>
      <c r="AM210" s="100"/>
      <c r="AN210" s="110"/>
      <c r="AO210" s="113"/>
      <c r="AP210" s="112"/>
      <c r="AR210" s="92"/>
      <c r="AU210" s="100"/>
      <c r="AV210" s="110"/>
      <c r="AW210" s="113"/>
      <c r="AX210" s="112"/>
    </row>
    <row r="211" spans="6:50" x14ac:dyDescent="0.35">
      <c r="F211" s="91"/>
      <c r="G211" s="100"/>
      <c r="H211" s="101"/>
      <c r="I211" s="102"/>
      <c r="J211" s="100"/>
      <c r="K211" s="103"/>
      <c r="L211" s="100"/>
      <c r="M211" s="104"/>
      <c r="N211" s="105"/>
      <c r="O211" s="100"/>
      <c r="P211" s="106"/>
      <c r="Q211" s="100"/>
      <c r="R211" s="107"/>
      <c r="S211" s="108"/>
      <c r="U211" s="92"/>
      <c r="V211" s="92"/>
      <c r="Y211" s="100"/>
      <c r="Z211" s="110"/>
      <c r="AA211" s="110"/>
      <c r="AB211" s="113"/>
      <c r="AC211" s="112"/>
      <c r="AE211" s="92"/>
      <c r="AF211" s="92"/>
      <c r="AI211" s="100"/>
      <c r="AJ211" s="110"/>
      <c r="AK211" s="113"/>
      <c r="AL211" s="112"/>
      <c r="AM211" s="100"/>
      <c r="AN211" s="110"/>
      <c r="AO211" s="113"/>
      <c r="AP211" s="112"/>
      <c r="AR211" s="92"/>
      <c r="AU211" s="100"/>
      <c r="AV211" s="110"/>
      <c r="AW211" s="113"/>
      <c r="AX211" s="112"/>
    </row>
    <row r="212" spans="6:50" x14ac:dyDescent="0.35">
      <c r="F212" s="91"/>
      <c r="G212" s="100"/>
      <c r="H212" s="101"/>
      <c r="I212" s="102"/>
      <c r="J212" s="100"/>
      <c r="K212" s="103"/>
      <c r="L212" s="100"/>
      <c r="M212" s="104"/>
      <c r="N212" s="105"/>
      <c r="O212" s="100"/>
      <c r="P212" s="106"/>
      <c r="Q212" s="100"/>
      <c r="R212" s="107"/>
      <c r="S212" s="108"/>
      <c r="U212" s="92"/>
      <c r="V212" s="92"/>
      <c r="Y212" s="100"/>
      <c r="Z212" s="110"/>
      <c r="AA212" s="110"/>
      <c r="AB212" s="113"/>
      <c r="AC212" s="112"/>
      <c r="AE212" s="92"/>
      <c r="AF212" s="92"/>
      <c r="AI212" s="100"/>
      <c r="AJ212" s="110"/>
      <c r="AK212" s="113"/>
      <c r="AL212" s="112"/>
      <c r="AM212" s="100"/>
      <c r="AN212" s="110"/>
      <c r="AO212" s="113"/>
      <c r="AP212" s="112"/>
      <c r="AR212" s="92"/>
      <c r="AU212" s="100"/>
      <c r="AV212" s="110"/>
      <c r="AW212" s="113"/>
      <c r="AX212" s="112"/>
    </row>
    <row r="213" spans="6:50" x14ac:dyDescent="0.35">
      <c r="F213" s="91"/>
      <c r="G213" s="100"/>
      <c r="H213" s="101"/>
      <c r="I213" s="102"/>
      <c r="J213" s="100"/>
      <c r="K213" s="103"/>
      <c r="L213" s="100"/>
      <c r="M213" s="104"/>
      <c r="N213" s="105"/>
      <c r="O213" s="100"/>
      <c r="P213" s="106"/>
      <c r="Q213" s="100"/>
      <c r="R213" s="107"/>
      <c r="S213" s="108"/>
      <c r="U213" s="92"/>
      <c r="V213" s="92"/>
      <c r="Y213" s="100"/>
      <c r="Z213" s="110"/>
      <c r="AA213" s="110"/>
      <c r="AB213" s="113"/>
      <c r="AC213" s="112"/>
      <c r="AE213" s="92"/>
      <c r="AF213" s="92"/>
      <c r="AI213" s="100"/>
      <c r="AJ213" s="110"/>
      <c r="AK213" s="113"/>
      <c r="AL213" s="112"/>
      <c r="AM213" s="100"/>
      <c r="AN213" s="110"/>
      <c r="AO213" s="113"/>
      <c r="AP213" s="112"/>
      <c r="AR213" s="92"/>
      <c r="AU213" s="100"/>
      <c r="AV213" s="110"/>
      <c r="AW213" s="113"/>
      <c r="AX213" s="112"/>
    </row>
    <row r="214" spans="6:50" x14ac:dyDescent="0.35">
      <c r="F214" s="91"/>
      <c r="G214" s="100"/>
      <c r="H214" s="101"/>
      <c r="I214" s="102"/>
      <c r="J214" s="100"/>
      <c r="K214" s="103"/>
      <c r="L214" s="100"/>
      <c r="M214" s="104"/>
      <c r="N214" s="105"/>
      <c r="O214" s="100"/>
      <c r="P214" s="106"/>
      <c r="Q214" s="100"/>
      <c r="R214" s="107"/>
      <c r="S214" s="108"/>
      <c r="U214" s="92"/>
      <c r="V214" s="92"/>
      <c r="Y214" s="100"/>
      <c r="Z214" s="110"/>
      <c r="AA214" s="110"/>
      <c r="AB214" s="113"/>
      <c r="AC214" s="112"/>
      <c r="AE214" s="92"/>
      <c r="AF214" s="92"/>
      <c r="AI214" s="100"/>
      <c r="AJ214" s="110"/>
      <c r="AK214" s="113"/>
      <c r="AL214" s="112"/>
      <c r="AM214" s="100"/>
      <c r="AN214" s="110"/>
      <c r="AO214" s="113"/>
      <c r="AP214" s="112"/>
      <c r="AR214" s="92"/>
      <c r="AU214" s="100"/>
      <c r="AV214" s="110"/>
      <c r="AW214" s="113"/>
      <c r="AX214" s="112"/>
    </row>
    <row r="215" spans="6:50" x14ac:dyDescent="0.35">
      <c r="F215" s="91"/>
      <c r="G215" s="100"/>
      <c r="H215" s="101"/>
      <c r="I215" s="102"/>
      <c r="J215" s="100"/>
      <c r="K215" s="103"/>
      <c r="L215" s="100"/>
      <c r="M215" s="104"/>
      <c r="N215" s="105"/>
      <c r="O215" s="100"/>
      <c r="P215" s="106"/>
      <c r="Q215" s="100"/>
      <c r="R215" s="107"/>
      <c r="S215" s="108"/>
      <c r="U215" s="92"/>
      <c r="V215" s="92"/>
      <c r="Y215" s="100"/>
      <c r="Z215" s="110"/>
      <c r="AA215" s="110"/>
      <c r="AB215" s="113"/>
      <c r="AC215" s="112"/>
      <c r="AE215" s="92"/>
      <c r="AF215" s="92"/>
      <c r="AI215" s="100"/>
      <c r="AJ215" s="110"/>
      <c r="AK215" s="113"/>
      <c r="AL215" s="112"/>
      <c r="AM215" s="100"/>
      <c r="AN215" s="110"/>
      <c r="AO215" s="113"/>
      <c r="AP215" s="112"/>
      <c r="AR215" s="92"/>
      <c r="AU215" s="100"/>
      <c r="AV215" s="110"/>
      <c r="AW215" s="113"/>
      <c r="AX215" s="112"/>
    </row>
    <row r="216" spans="6:50" x14ac:dyDescent="0.35">
      <c r="F216" s="91"/>
      <c r="G216" s="100"/>
      <c r="H216" s="101"/>
      <c r="I216" s="102"/>
      <c r="J216" s="100"/>
      <c r="K216" s="103"/>
      <c r="L216" s="100"/>
      <c r="M216" s="104"/>
      <c r="N216" s="105"/>
      <c r="O216" s="100"/>
      <c r="P216" s="106"/>
      <c r="Q216" s="100"/>
      <c r="R216" s="107"/>
      <c r="S216" s="108"/>
      <c r="U216" s="92"/>
      <c r="V216" s="92"/>
      <c r="Y216" s="100"/>
      <c r="Z216" s="110"/>
      <c r="AA216" s="110"/>
      <c r="AB216" s="113"/>
      <c r="AC216" s="112"/>
      <c r="AE216" s="92"/>
      <c r="AF216" s="92"/>
      <c r="AI216" s="100"/>
      <c r="AJ216" s="110"/>
      <c r="AK216" s="113"/>
      <c r="AL216" s="112"/>
      <c r="AM216" s="100"/>
      <c r="AN216" s="110"/>
      <c r="AO216" s="113"/>
      <c r="AP216" s="112"/>
      <c r="AR216" s="92"/>
      <c r="AU216" s="100"/>
      <c r="AV216" s="110"/>
      <c r="AW216" s="113"/>
      <c r="AX216" s="112"/>
    </row>
    <row r="217" spans="6:50" x14ac:dyDescent="0.35">
      <c r="F217" s="91"/>
      <c r="G217" s="100"/>
      <c r="H217" s="101"/>
      <c r="I217" s="102"/>
      <c r="J217" s="100"/>
      <c r="K217" s="103"/>
      <c r="L217" s="100"/>
      <c r="M217" s="104"/>
      <c r="N217" s="105"/>
      <c r="O217" s="100"/>
      <c r="P217" s="106"/>
      <c r="Q217" s="100"/>
      <c r="R217" s="107"/>
      <c r="S217" s="108"/>
      <c r="U217" s="92"/>
      <c r="V217" s="92"/>
      <c r="Y217" s="100"/>
      <c r="Z217" s="110"/>
      <c r="AA217" s="110"/>
      <c r="AB217" s="113"/>
      <c r="AC217" s="112"/>
      <c r="AE217" s="92"/>
      <c r="AF217" s="92"/>
      <c r="AI217" s="100"/>
      <c r="AJ217" s="110"/>
      <c r="AK217" s="113"/>
      <c r="AL217" s="112"/>
      <c r="AM217" s="100"/>
      <c r="AN217" s="110"/>
      <c r="AO217" s="113"/>
      <c r="AP217" s="112"/>
      <c r="AR217" s="92"/>
      <c r="AU217" s="100"/>
      <c r="AV217" s="110"/>
      <c r="AW217" s="113"/>
      <c r="AX217" s="112"/>
    </row>
    <row r="218" spans="6:50" x14ac:dyDescent="0.35">
      <c r="F218" s="91"/>
      <c r="G218" s="100"/>
      <c r="H218" s="101"/>
      <c r="I218" s="102"/>
      <c r="J218" s="100"/>
      <c r="K218" s="103"/>
      <c r="L218" s="100"/>
      <c r="M218" s="104"/>
      <c r="N218" s="105"/>
      <c r="O218" s="100"/>
      <c r="P218" s="106"/>
      <c r="Q218" s="100"/>
      <c r="R218" s="107"/>
      <c r="S218" s="108"/>
      <c r="U218" s="92"/>
      <c r="V218" s="92"/>
      <c r="Y218" s="100"/>
      <c r="Z218" s="110"/>
      <c r="AA218" s="110"/>
      <c r="AB218" s="113"/>
      <c r="AC218" s="112"/>
      <c r="AE218" s="92"/>
      <c r="AF218" s="92"/>
      <c r="AI218" s="100"/>
      <c r="AJ218" s="110"/>
      <c r="AK218" s="113"/>
      <c r="AL218" s="112"/>
      <c r="AM218" s="100"/>
      <c r="AN218" s="110"/>
      <c r="AO218" s="113"/>
      <c r="AP218" s="112"/>
      <c r="AR218" s="92"/>
      <c r="AU218" s="100"/>
      <c r="AV218" s="110"/>
      <c r="AW218" s="113"/>
      <c r="AX218" s="112"/>
    </row>
    <row r="219" spans="6:50" x14ac:dyDescent="0.35">
      <c r="F219" s="91"/>
      <c r="G219" s="100"/>
      <c r="H219" s="101"/>
      <c r="I219" s="102"/>
      <c r="J219" s="100"/>
      <c r="K219" s="103"/>
      <c r="L219" s="100"/>
      <c r="M219" s="104"/>
      <c r="N219" s="105"/>
      <c r="O219" s="100"/>
      <c r="P219" s="106"/>
      <c r="Q219" s="100"/>
      <c r="R219" s="107"/>
      <c r="S219" s="108"/>
      <c r="U219" s="92"/>
      <c r="V219" s="92"/>
      <c r="Y219" s="100"/>
      <c r="Z219" s="110"/>
      <c r="AA219" s="110"/>
      <c r="AB219" s="113"/>
      <c r="AC219" s="112"/>
      <c r="AE219" s="92"/>
      <c r="AF219" s="92"/>
      <c r="AI219" s="100"/>
      <c r="AJ219" s="110"/>
      <c r="AK219" s="113"/>
      <c r="AL219" s="112"/>
      <c r="AM219" s="100"/>
      <c r="AN219" s="110"/>
      <c r="AO219" s="113"/>
      <c r="AP219" s="112"/>
      <c r="AR219" s="92"/>
      <c r="AU219" s="100"/>
      <c r="AV219" s="110"/>
      <c r="AW219" s="113"/>
      <c r="AX219" s="112"/>
    </row>
    <row r="220" spans="6:50" x14ac:dyDescent="0.35">
      <c r="F220" s="91"/>
      <c r="G220" s="100"/>
      <c r="H220" s="101"/>
      <c r="I220" s="102"/>
      <c r="J220" s="100"/>
      <c r="K220" s="103"/>
      <c r="L220" s="100"/>
      <c r="M220" s="104"/>
      <c r="N220" s="105"/>
      <c r="O220" s="100"/>
      <c r="P220" s="106"/>
      <c r="Q220" s="100"/>
      <c r="R220" s="107"/>
      <c r="S220" s="108"/>
      <c r="U220" s="92"/>
      <c r="V220" s="92"/>
      <c r="Y220" s="100"/>
      <c r="Z220" s="110"/>
      <c r="AA220" s="110"/>
      <c r="AB220" s="113"/>
      <c r="AC220" s="112"/>
      <c r="AE220" s="92"/>
      <c r="AF220" s="92"/>
      <c r="AI220" s="100"/>
      <c r="AJ220" s="110"/>
      <c r="AK220" s="113"/>
      <c r="AL220" s="112"/>
      <c r="AM220" s="100"/>
      <c r="AN220" s="110"/>
      <c r="AO220" s="113"/>
      <c r="AP220" s="112"/>
      <c r="AR220" s="92"/>
      <c r="AU220" s="100"/>
      <c r="AV220" s="110"/>
      <c r="AW220" s="113"/>
      <c r="AX220" s="112"/>
    </row>
    <row r="221" spans="6:50" x14ac:dyDescent="0.35">
      <c r="F221" s="91"/>
      <c r="G221" s="100"/>
      <c r="H221" s="101"/>
      <c r="I221" s="102"/>
      <c r="J221" s="100"/>
      <c r="K221" s="103"/>
      <c r="L221" s="100"/>
      <c r="M221" s="104"/>
      <c r="N221" s="105"/>
      <c r="O221" s="100"/>
      <c r="P221" s="106"/>
      <c r="Q221" s="100"/>
      <c r="R221" s="107"/>
      <c r="S221" s="108"/>
      <c r="U221" s="92"/>
      <c r="V221" s="92"/>
      <c r="Y221" s="100"/>
      <c r="Z221" s="110"/>
      <c r="AA221" s="110"/>
      <c r="AB221" s="113"/>
      <c r="AC221" s="112"/>
      <c r="AE221" s="92"/>
      <c r="AF221" s="92"/>
      <c r="AI221" s="100"/>
      <c r="AJ221" s="110"/>
      <c r="AK221" s="113"/>
      <c r="AL221" s="112"/>
      <c r="AM221" s="100"/>
      <c r="AN221" s="110"/>
      <c r="AO221" s="113"/>
      <c r="AP221" s="112"/>
      <c r="AR221" s="92"/>
      <c r="AU221" s="100"/>
      <c r="AV221" s="110"/>
      <c r="AW221" s="113"/>
      <c r="AX221" s="112"/>
    </row>
    <row r="222" spans="6:50" x14ac:dyDescent="0.35">
      <c r="F222" s="91"/>
      <c r="G222" s="100"/>
      <c r="H222" s="101"/>
      <c r="I222" s="102"/>
      <c r="J222" s="100"/>
      <c r="K222" s="103"/>
      <c r="L222" s="100"/>
      <c r="M222" s="104"/>
      <c r="N222" s="105"/>
      <c r="O222" s="100"/>
      <c r="P222" s="106"/>
      <c r="Q222" s="100"/>
      <c r="R222" s="107"/>
      <c r="S222" s="108"/>
      <c r="U222" s="92"/>
      <c r="V222" s="92"/>
      <c r="Y222" s="100"/>
      <c r="Z222" s="110"/>
      <c r="AA222" s="110"/>
      <c r="AB222" s="113"/>
      <c r="AC222" s="112"/>
      <c r="AE222" s="92"/>
      <c r="AF222" s="92"/>
      <c r="AI222" s="100"/>
      <c r="AJ222" s="110"/>
      <c r="AK222" s="113"/>
      <c r="AL222" s="112"/>
      <c r="AM222" s="100"/>
      <c r="AN222" s="110"/>
      <c r="AO222" s="113"/>
      <c r="AP222" s="112"/>
      <c r="AR222" s="92"/>
      <c r="AU222" s="100"/>
      <c r="AV222" s="110"/>
      <c r="AW222" s="113"/>
      <c r="AX222" s="112"/>
    </row>
    <row r="223" spans="6:50" x14ac:dyDescent="0.35">
      <c r="F223" s="91"/>
      <c r="G223" s="100"/>
      <c r="H223" s="101"/>
      <c r="I223" s="102"/>
      <c r="J223" s="100"/>
      <c r="K223" s="103"/>
      <c r="L223" s="100"/>
      <c r="M223" s="104"/>
      <c r="N223" s="105"/>
      <c r="O223" s="100"/>
      <c r="P223" s="106"/>
      <c r="Q223" s="100"/>
      <c r="R223" s="107"/>
      <c r="S223" s="108"/>
      <c r="U223" s="92"/>
      <c r="V223" s="92"/>
      <c r="Y223" s="100"/>
      <c r="Z223" s="110"/>
      <c r="AA223" s="110"/>
      <c r="AB223" s="113"/>
      <c r="AC223" s="112"/>
      <c r="AE223" s="92"/>
      <c r="AF223" s="92"/>
      <c r="AI223" s="100"/>
      <c r="AJ223" s="110"/>
      <c r="AK223" s="113"/>
      <c r="AL223" s="112"/>
      <c r="AM223" s="100"/>
      <c r="AN223" s="110"/>
      <c r="AO223" s="113"/>
      <c r="AP223" s="112"/>
      <c r="AR223" s="92"/>
      <c r="AU223" s="100"/>
      <c r="AV223" s="110"/>
      <c r="AW223" s="113"/>
      <c r="AX223" s="112"/>
    </row>
    <row r="224" spans="6:50" x14ac:dyDescent="0.35">
      <c r="F224" s="91"/>
      <c r="G224" s="100"/>
      <c r="H224" s="101"/>
      <c r="I224" s="102"/>
      <c r="J224" s="100"/>
      <c r="K224" s="103"/>
      <c r="L224" s="100"/>
      <c r="M224" s="104"/>
      <c r="N224" s="105"/>
      <c r="O224" s="100"/>
      <c r="P224" s="106"/>
      <c r="Q224" s="100"/>
      <c r="R224" s="107"/>
      <c r="S224" s="108"/>
      <c r="U224" s="92"/>
      <c r="V224" s="92"/>
      <c r="Y224" s="100"/>
      <c r="Z224" s="110"/>
      <c r="AA224" s="110"/>
      <c r="AB224" s="113"/>
      <c r="AC224" s="112"/>
      <c r="AE224" s="92"/>
      <c r="AF224" s="92"/>
      <c r="AI224" s="100"/>
      <c r="AJ224" s="110"/>
      <c r="AK224" s="113"/>
      <c r="AL224" s="112"/>
      <c r="AM224" s="100"/>
      <c r="AN224" s="110"/>
      <c r="AO224" s="113"/>
      <c r="AP224" s="112"/>
      <c r="AR224" s="92"/>
      <c r="AU224" s="100"/>
      <c r="AV224" s="110"/>
      <c r="AW224" s="113"/>
      <c r="AX224" s="112"/>
    </row>
    <row r="225" spans="6:50" x14ac:dyDescent="0.35">
      <c r="F225" s="91"/>
      <c r="G225" s="100"/>
      <c r="H225" s="101"/>
      <c r="I225" s="102"/>
      <c r="J225" s="100"/>
      <c r="K225" s="103"/>
      <c r="L225" s="100"/>
      <c r="M225" s="104"/>
      <c r="N225" s="105"/>
      <c r="O225" s="100"/>
      <c r="P225" s="106"/>
      <c r="Q225" s="100"/>
      <c r="R225" s="107"/>
      <c r="S225" s="108"/>
      <c r="U225" s="92"/>
      <c r="V225" s="92"/>
      <c r="Y225" s="100"/>
      <c r="Z225" s="110"/>
      <c r="AA225" s="110"/>
      <c r="AB225" s="113"/>
      <c r="AC225" s="112"/>
      <c r="AE225" s="92"/>
      <c r="AF225" s="92"/>
      <c r="AI225" s="100"/>
      <c r="AJ225" s="110"/>
      <c r="AK225" s="113"/>
      <c r="AL225" s="112"/>
      <c r="AM225" s="100"/>
      <c r="AN225" s="110"/>
      <c r="AO225" s="113"/>
      <c r="AP225" s="112"/>
      <c r="AR225" s="92"/>
      <c r="AU225" s="100"/>
      <c r="AV225" s="110"/>
      <c r="AW225" s="113"/>
      <c r="AX225" s="112"/>
    </row>
    <row r="226" spans="6:50" x14ac:dyDescent="0.35">
      <c r="F226" s="91"/>
      <c r="G226" s="100"/>
      <c r="H226" s="101"/>
      <c r="I226" s="102"/>
      <c r="J226" s="100"/>
      <c r="K226" s="103"/>
      <c r="L226" s="100"/>
      <c r="M226" s="104"/>
      <c r="N226" s="105"/>
      <c r="O226" s="100"/>
      <c r="P226" s="106"/>
      <c r="Q226" s="100"/>
      <c r="R226" s="107"/>
      <c r="S226" s="108"/>
      <c r="U226" s="92"/>
      <c r="V226" s="92"/>
      <c r="Y226" s="100"/>
      <c r="Z226" s="110"/>
      <c r="AA226" s="110"/>
      <c r="AB226" s="113"/>
      <c r="AC226" s="112"/>
      <c r="AE226" s="92"/>
      <c r="AF226" s="92"/>
      <c r="AI226" s="100"/>
      <c r="AJ226" s="110"/>
      <c r="AK226" s="113"/>
      <c r="AL226" s="112"/>
      <c r="AM226" s="100"/>
      <c r="AN226" s="110"/>
      <c r="AO226" s="113"/>
      <c r="AP226" s="112"/>
      <c r="AR226" s="92"/>
      <c r="AU226" s="100"/>
      <c r="AV226" s="110"/>
      <c r="AW226" s="113"/>
      <c r="AX226" s="112"/>
    </row>
    <row r="227" spans="6:50" x14ac:dyDescent="0.35">
      <c r="F227" s="91"/>
      <c r="G227" s="100"/>
      <c r="H227" s="101"/>
      <c r="I227" s="102"/>
      <c r="J227" s="100"/>
      <c r="K227" s="103"/>
      <c r="L227" s="100"/>
      <c r="M227" s="104"/>
      <c r="N227" s="105"/>
      <c r="O227" s="100"/>
      <c r="P227" s="106"/>
      <c r="Q227" s="100"/>
      <c r="R227" s="107"/>
      <c r="S227" s="108"/>
      <c r="U227" s="92"/>
      <c r="V227" s="92"/>
      <c r="Y227" s="100"/>
      <c r="Z227" s="110"/>
      <c r="AA227" s="110"/>
      <c r="AB227" s="113"/>
      <c r="AC227" s="112"/>
      <c r="AE227" s="92"/>
      <c r="AF227" s="92"/>
      <c r="AI227" s="100"/>
      <c r="AJ227" s="110"/>
      <c r="AK227" s="113"/>
      <c r="AL227" s="112"/>
      <c r="AM227" s="100"/>
      <c r="AN227" s="110"/>
      <c r="AO227" s="113"/>
      <c r="AP227" s="112"/>
      <c r="AR227" s="92"/>
      <c r="AU227" s="100"/>
      <c r="AV227" s="110"/>
      <c r="AW227" s="113"/>
      <c r="AX227" s="112"/>
    </row>
    <row r="228" spans="6:50" x14ac:dyDescent="0.35">
      <c r="F228" s="91"/>
      <c r="G228" s="100"/>
      <c r="H228" s="101"/>
      <c r="I228" s="102"/>
      <c r="J228" s="100"/>
      <c r="K228" s="103"/>
      <c r="L228" s="100"/>
      <c r="M228" s="104"/>
      <c r="N228" s="105"/>
      <c r="O228" s="100"/>
      <c r="P228" s="106"/>
      <c r="Q228" s="100"/>
      <c r="R228" s="107"/>
      <c r="S228" s="108"/>
      <c r="U228" s="92"/>
      <c r="V228" s="92"/>
      <c r="Y228" s="100"/>
      <c r="Z228" s="110"/>
      <c r="AA228" s="110"/>
      <c r="AB228" s="113"/>
      <c r="AC228" s="112"/>
      <c r="AE228" s="92"/>
      <c r="AF228" s="92"/>
      <c r="AI228" s="100"/>
      <c r="AJ228" s="110"/>
      <c r="AK228" s="113"/>
      <c r="AL228" s="112"/>
      <c r="AM228" s="100"/>
      <c r="AN228" s="110"/>
      <c r="AO228" s="113"/>
      <c r="AP228" s="112"/>
      <c r="AR228" s="92"/>
      <c r="AU228" s="100"/>
      <c r="AV228" s="110"/>
      <c r="AW228" s="113"/>
      <c r="AX228" s="112"/>
    </row>
    <row r="229" spans="6:50" x14ac:dyDescent="0.35">
      <c r="F229" s="91"/>
      <c r="G229" s="100"/>
      <c r="H229" s="101"/>
      <c r="I229" s="102"/>
      <c r="J229" s="100"/>
      <c r="K229" s="103"/>
      <c r="L229" s="100"/>
      <c r="M229" s="104"/>
      <c r="N229" s="105"/>
      <c r="O229" s="100"/>
      <c r="P229" s="106"/>
      <c r="Q229" s="100"/>
      <c r="R229" s="107"/>
      <c r="S229" s="108"/>
      <c r="U229" s="92"/>
      <c r="V229" s="92"/>
      <c r="Y229" s="100"/>
      <c r="Z229" s="110"/>
      <c r="AA229" s="110"/>
      <c r="AB229" s="113"/>
      <c r="AC229" s="112"/>
      <c r="AE229" s="92"/>
      <c r="AF229" s="92"/>
      <c r="AI229" s="100"/>
      <c r="AJ229" s="110"/>
      <c r="AK229" s="113"/>
      <c r="AL229" s="112"/>
      <c r="AM229" s="100"/>
      <c r="AN229" s="110"/>
      <c r="AO229" s="113"/>
      <c r="AP229" s="112"/>
      <c r="AR229" s="92"/>
      <c r="AU229" s="100"/>
      <c r="AV229" s="110"/>
      <c r="AW229" s="113"/>
      <c r="AX229" s="112"/>
    </row>
    <row r="230" spans="6:50" x14ac:dyDescent="0.35">
      <c r="F230" s="91"/>
      <c r="G230" s="100"/>
      <c r="H230" s="101"/>
      <c r="I230" s="102"/>
      <c r="J230" s="100"/>
      <c r="K230" s="103"/>
      <c r="L230" s="100"/>
      <c r="M230" s="104"/>
      <c r="N230" s="105"/>
      <c r="O230" s="100"/>
      <c r="P230" s="106"/>
      <c r="Q230" s="100"/>
      <c r="R230" s="107"/>
      <c r="S230" s="108"/>
      <c r="U230" s="92"/>
      <c r="V230" s="92"/>
      <c r="Y230" s="100"/>
      <c r="Z230" s="110"/>
      <c r="AA230" s="110"/>
      <c r="AB230" s="113"/>
      <c r="AC230" s="112"/>
      <c r="AE230" s="92"/>
      <c r="AF230" s="92"/>
      <c r="AI230" s="100"/>
      <c r="AJ230" s="110"/>
      <c r="AK230" s="113"/>
      <c r="AL230" s="112"/>
      <c r="AM230" s="100"/>
      <c r="AN230" s="110"/>
      <c r="AO230" s="113"/>
      <c r="AP230" s="112"/>
      <c r="AR230" s="92"/>
      <c r="AU230" s="100"/>
      <c r="AV230" s="110"/>
      <c r="AW230" s="113"/>
      <c r="AX230" s="112"/>
    </row>
    <row r="231" spans="6:50" x14ac:dyDescent="0.35">
      <c r="F231" s="91"/>
      <c r="G231" s="100"/>
      <c r="H231" s="101"/>
      <c r="I231" s="102"/>
      <c r="J231" s="100"/>
      <c r="K231" s="103"/>
      <c r="L231" s="100"/>
      <c r="M231" s="104"/>
      <c r="N231" s="105"/>
      <c r="O231" s="100"/>
      <c r="P231" s="106"/>
      <c r="Q231" s="100"/>
      <c r="R231" s="107"/>
      <c r="S231" s="108"/>
      <c r="U231" s="92"/>
      <c r="V231" s="92"/>
      <c r="Y231" s="100"/>
      <c r="Z231" s="110"/>
      <c r="AA231" s="110"/>
      <c r="AB231" s="113"/>
      <c r="AC231" s="112"/>
      <c r="AE231" s="92"/>
      <c r="AF231" s="92"/>
      <c r="AI231" s="100"/>
      <c r="AJ231" s="110"/>
      <c r="AK231" s="113"/>
      <c r="AL231" s="112"/>
      <c r="AM231" s="100"/>
      <c r="AN231" s="110"/>
      <c r="AO231" s="113"/>
      <c r="AP231" s="112"/>
      <c r="AR231" s="92"/>
      <c r="AU231" s="100"/>
      <c r="AV231" s="110"/>
      <c r="AW231" s="113"/>
      <c r="AX231" s="112"/>
    </row>
    <row r="232" spans="6:50" x14ac:dyDescent="0.35">
      <c r="F232" s="91"/>
      <c r="G232" s="100"/>
      <c r="H232" s="101"/>
      <c r="I232" s="102"/>
      <c r="J232" s="100"/>
      <c r="K232" s="103"/>
      <c r="L232" s="100"/>
      <c r="M232" s="104"/>
      <c r="N232" s="105"/>
      <c r="O232" s="100"/>
      <c r="P232" s="106"/>
      <c r="Q232" s="100"/>
      <c r="R232" s="107"/>
      <c r="S232" s="108"/>
      <c r="U232" s="92"/>
      <c r="V232" s="92"/>
      <c r="Y232" s="100"/>
      <c r="Z232" s="110"/>
      <c r="AA232" s="110"/>
      <c r="AB232" s="113"/>
      <c r="AC232" s="112"/>
      <c r="AE232" s="92"/>
      <c r="AF232" s="92"/>
      <c r="AI232" s="100"/>
      <c r="AJ232" s="110"/>
      <c r="AK232" s="113"/>
      <c r="AL232" s="112"/>
      <c r="AM232" s="100"/>
      <c r="AN232" s="110"/>
      <c r="AO232" s="113"/>
      <c r="AP232" s="112"/>
      <c r="AR232" s="92"/>
      <c r="AU232" s="100"/>
      <c r="AV232" s="110"/>
      <c r="AW232" s="113"/>
      <c r="AX232" s="112"/>
    </row>
    <row r="233" spans="6:50" x14ac:dyDescent="0.35">
      <c r="F233" s="91"/>
      <c r="G233" s="100"/>
      <c r="H233" s="101"/>
      <c r="I233" s="102"/>
      <c r="J233" s="100"/>
      <c r="K233" s="103"/>
      <c r="L233" s="100"/>
      <c r="M233" s="104"/>
      <c r="N233" s="105"/>
      <c r="O233" s="100"/>
      <c r="P233" s="106"/>
      <c r="Q233" s="100"/>
      <c r="R233" s="107"/>
      <c r="S233" s="108"/>
      <c r="U233" s="92"/>
      <c r="V233" s="92"/>
      <c r="Y233" s="100"/>
      <c r="Z233" s="110"/>
      <c r="AA233" s="110"/>
      <c r="AB233" s="113"/>
      <c r="AC233" s="112"/>
      <c r="AE233" s="92"/>
      <c r="AF233" s="92"/>
      <c r="AI233" s="100"/>
      <c r="AJ233" s="110"/>
      <c r="AK233" s="113"/>
      <c r="AL233" s="112"/>
      <c r="AM233" s="100"/>
      <c r="AN233" s="110"/>
      <c r="AO233" s="113"/>
      <c r="AP233" s="112"/>
      <c r="AR233" s="92"/>
      <c r="AU233" s="100"/>
      <c r="AV233" s="110"/>
      <c r="AW233" s="113"/>
      <c r="AX233" s="112"/>
    </row>
    <row r="234" spans="6:50" x14ac:dyDescent="0.35">
      <c r="F234" s="91"/>
      <c r="G234" s="100"/>
      <c r="H234" s="101"/>
      <c r="I234" s="102"/>
      <c r="J234" s="100"/>
      <c r="K234" s="103"/>
      <c r="L234" s="100"/>
      <c r="M234" s="104"/>
      <c r="N234" s="105"/>
      <c r="O234" s="100"/>
      <c r="P234" s="106"/>
      <c r="Q234" s="100"/>
      <c r="R234" s="107"/>
      <c r="S234" s="108"/>
      <c r="U234" s="92"/>
      <c r="V234" s="92"/>
      <c r="Y234" s="100"/>
      <c r="Z234" s="110"/>
      <c r="AA234" s="110"/>
      <c r="AB234" s="113"/>
      <c r="AC234" s="112"/>
      <c r="AE234" s="92"/>
      <c r="AF234" s="92"/>
      <c r="AI234" s="100"/>
      <c r="AJ234" s="110"/>
      <c r="AK234" s="113"/>
      <c r="AL234" s="112"/>
      <c r="AM234" s="100"/>
      <c r="AN234" s="110"/>
      <c r="AO234" s="113"/>
      <c r="AP234" s="112"/>
      <c r="AR234" s="92"/>
      <c r="AU234" s="100"/>
      <c r="AV234" s="110"/>
      <c r="AW234" s="113"/>
      <c r="AX234" s="112"/>
    </row>
    <row r="235" spans="6:50" x14ac:dyDescent="0.35">
      <c r="F235" s="91"/>
      <c r="G235" s="100"/>
      <c r="H235" s="101"/>
      <c r="I235" s="102"/>
      <c r="J235" s="100"/>
      <c r="K235" s="103"/>
      <c r="L235" s="100"/>
      <c r="M235" s="104"/>
      <c r="N235" s="105"/>
      <c r="O235" s="100"/>
      <c r="P235" s="106"/>
      <c r="Q235" s="100"/>
      <c r="R235" s="107"/>
      <c r="S235" s="108"/>
      <c r="U235" s="92"/>
      <c r="V235" s="92"/>
      <c r="Y235" s="100"/>
      <c r="Z235" s="110"/>
      <c r="AA235" s="110"/>
      <c r="AB235" s="113"/>
      <c r="AC235" s="112"/>
      <c r="AE235" s="92"/>
      <c r="AF235" s="92"/>
      <c r="AI235" s="100"/>
      <c r="AJ235" s="110"/>
      <c r="AK235" s="113"/>
      <c r="AL235" s="112"/>
      <c r="AM235" s="100"/>
      <c r="AN235" s="110"/>
      <c r="AO235" s="113"/>
      <c r="AP235" s="112"/>
      <c r="AR235" s="92"/>
      <c r="AU235" s="100"/>
      <c r="AV235" s="110"/>
      <c r="AW235" s="113"/>
      <c r="AX235" s="112"/>
    </row>
    <row r="236" spans="6:50" x14ac:dyDescent="0.35">
      <c r="F236" s="91"/>
      <c r="G236" s="100"/>
      <c r="H236" s="101"/>
      <c r="I236" s="102"/>
      <c r="J236" s="100"/>
      <c r="K236" s="103"/>
      <c r="L236" s="100"/>
      <c r="M236" s="104"/>
      <c r="N236" s="105"/>
      <c r="O236" s="100"/>
      <c r="P236" s="106"/>
      <c r="Q236" s="100"/>
      <c r="R236" s="107"/>
      <c r="S236" s="108"/>
      <c r="U236" s="92"/>
      <c r="V236" s="92"/>
      <c r="Y236" s="100"/>
      <c r="Z236" s="110"/>
      <c r="AA236" s="110"/>
      <c r="AB236" s="113"/>
      <c r="AC236" s="112"/>
      <c r="AE236" s="92"/>
      <c r="AF236" s="92"/>
      <c r="AI236" s="100"/>
      <c r="AJ236" s="110"/>
      <c r="AK236" s="113"/>
      <c r="AL236" s="112"/>
      <c r="AM236" s="100"/>
      <c r="AN236" s="110"/>
      <c r="AO236" s="113"/>
      <c r="AP236" s="112"/>
      <c r="AR236" s="92"/>
      <c r="AU236" s="100"/>
      <c r="AV236" s="110"/>
      <c r="AW236" s="113"/>
      <c r="AX236" s="112"/>
    </row>
    <row r="237" spans="6:50" x14ac:dyDescent="0.35">
      <c r="F237" s="91"/>
      <c r="G237" s="100"/>
      <c r="H237" s="101"/>
      <c r="I237" s="102"/>
      <c r="J237" s="100"/>
      <c r="K237" s="103"/>
      <c r="L237" s="100"/>
      <c r="M237" s="104"/>
      <c r="N237" s="105"/>
      <c r="O237" s="100"/>
      <c r="P237" s="106"/>
      <c r="Q237" s="100"/>
      <c r="R237" s="107"/>
      <c r="S237" s="108"/>
      <c r="U237" s="92"/>
      <c r="V237" s="92"/>
      <c r="Y237" s="100"/>
      <c r="Z237" s="110"/>
      <c r="AA237" s="110"/>
      <c r="AB237" s="113"/>
      <c r="AC237" s="112"/>
      <c r="AE237" s="92"/>
      <c r="AF237" s="92"/>
      <c r="AI237" s="100"/>
      <c r="AJ237" s="110"/>
      <c r="AK237" s="113"/>
      <c r="AL237" s="112"/>
      <c r="AM237" s="100"/>
      <c r="AN237" s="110"/>
      <c r="AO237" s="113"/>
      <c r="AP237" s="112"/>
      <c r="AR237" s="92"/>
      <c r="AU237" s="100"/>
      <c r="AV237" s="110"/>
      <c r="AW237" s="113"/>
      <c r="AX237" s="112"/>
    </row>
    <row r="238" spans="6:50" x14ac:dyDescent="0.35">
      <c r="F238" s="91"/>
      <c r="G238" s="100"/>
      <c r="H238" s="101"/>
      <c r="I238" s="102"/>
      <c r="J238" s="100"/>
      <c r="K238" s="103"/>
      <c r="L238" s="100"/>
      <c r="M238" s="104"/>
      <c r="N238" s="105"/>
      <c r="O238" s="100"/>
      <c r="P238" s="106"/>
      <c r="Q238" s="100"/>
      <c r="R238" s="107"/>
      <c r="S238" s="108"/>
      <c r="U238" s="92"/>
      <c r="V238" s="92"/>
      <c r="Y238" s="100"/>
      <c r="Z238" s="110"/>
      <c r="AA238" s="110"/>
      <c r="AB238" s="113"/>
      <c r="AC238" s="112"/>
      <c r="AE238" s="92"/>
      <c r="AF238" s="92"/>
      <c r="AI238" s="100"/>
      <c r="AJ238" s="110"/>
      <c r="AK238" s="113"/>
      <c r="AL238" s="112"/>
      <c r="AM238" s="100"/>
      <c r="AN238" s="110"/>
      <c r="AO238" s="113"/>
      <c r="AP238" s="112"/>
      <c r="AR238" s="92"/>
      <c r="AU238" s="100"/>
      <c r="AV238" s="110"/>
      <c r="AW238" s="113"/>
      <c r="AX238" s="112"/>
    </row>
    <row r="239" spans="6:50" x14ac:dyDescent="0.35">
      <c r="F239" s="91"/>
      <c r="G239" s="100"/>
      <c r="H239" s="101"/>
      <c r="I239" s="102"/>
      <c r="J239" s="100"/>
      <c r="K239" s="103"/>
      <c r="L239" s="100"/>
      <c r="M239" s="104"/>
      <c r="N239" s="105"/>
      <c r="O239" s="100"/>
      <c r="P239" s="106"/>
      <c r="Q239" s="100"/>
      <c r="R239" s="107"/>
      <c r="S239" s="108"/>
      <c r="U239" s="92"/>
      <c r="V239" s="92"/>
      <c r="Y239" s="100"/>
      <c r="Z239" s="110"/>
      <c r="AA239" s="110"/>
      <c r="AB239" s="113"/>
      <c r="AC239" s="112"/>
      <c r="AE239" s="92"/>
      <c r="AF239" s="92"/>
      <c r="AI239" s="100"/>
      <c r="AJ239" s="110"/>
      <c r="AK239" s="113"/>
      <c r="AL239" s="112"/>
      <c r="AM239" s="100"/>
      <c r="AN239" s="110"/>
      <c r="AO239" s="113"/>
      <c r="AP239" s="112"/>
      <c r="AR239" s="92"/>
      <c r="AU239" s="100"/>
      <c r="AV239" s="110"/>
      <c r="AW239" s="113"/>
      <c r="AX239" s="112"/>
    </row>
    <row r="240" spans="6:50" x14ac:dyDescent="0.35">
      <c r="F240" s="91"/>
      <c r="G240" s="100"/>
      <c r="H240" s="101"/>
      <c r="I240" s="102"/>
      <c r="J240" s="100"/>
      <c r="K240" s="103"/>
      <c r="L240" s="100"/>
      <c r="M240" s="104"/>
      <c r="N240" s="105"/>
      <c r="O240" s="100"/>
      <c r="P240" s="106"/>
      <c r="Q240" s="100"/>
      <c r="R240" s="107"/>
      <c r="S240" s="108"/>
      <c r="U240" s="92"/>
      <c r="V240" s="92"/>
      <c r="Y240" s="100"/>
      <c r="Z240" s="110"/>
      <c r="AA240" s="110"/>
      <c r="AB240" s="113"/>
      <c r="AC240" s="112"/>
      <c r="AE240" s="92"/>
      <c r="AF240" s="92"/>
      <c r="AI240" s="100"/>
      <c r="AJ240" s="110"/>
      <c r="AK240" s="113"/>
      <c r="AL240" s="112"/>
      <c r="AM240" s="100"/>
      <c r="AN240" s="110"/>
      <c r="AO240" s="113"/>
      <c r="AP240" s="112"/>
      <c r="AR240" s="92"/>
      <c r="AU240" s="100"/>
      <c r="AV240" s="110"/>
      <c r="AW240" s="113"/>
      <c r="AX240" s="112"/>
    </row>
    <row r="241" spans="6:50" x14ac:dyDescent="0.35">
      <c r="F241" s="91"/>
      <c r="G241" s="100"/>
      <c r="H241" s="101"/>
      <c r="I241" s="102"/>
      <c r="J241" s="100"/>
      <c r="K241" s="103"/>
      <c r="L241" s="100"/>
      <c r="M241" s="104"/>
      <c r="N241" s="105"/>
      <c r="O241" s="100"/>
      <c r="P241" s="106"/>
      <c r="Q241" s="100"/>
      <c r="R241" s="107"/>
      <c r="S241" s="108"/>
      <c r="U241" s="92"/>
      <c r="V241" s="92"/>
      <c r="Y241" s="100"/>
      <c r="Z241" s="110"/>
      <c r="AA241" s="110"/>
      <c r="AB241" s="113"/>
      <c r="AC241" s="112"/>
      <c r="AE241" s="92"/>
      <c r="AF241" s="92"/>
      <c r="AI241" s="100"/>
      <c r="AJ241" s="110"/>
      <c r="AK241" s="113"/>
      <c r="AL241" s="112"/>
      <c r="AM241" s="100"/>
      <c r="AN241" s="110"/>
      <c r="AO241" s="113"/>
      <c r="AP241" s="112"/>
      <c r="AR241" s="92"/>
      <c r="AU241" s="100"/>
      <c r="AV241" s="110"/>
      <c r="AW241" s="113"/>
      <c r="AX241" s="112"/>
    </row>
    <row r="242" spans="6:50" x14ac:dyDescent="0.35">
      <c r="F242" s="91"/>
      <c r="G242" s="100"/>
      <c r="H242" s="101"/>
      <c r="I242" s="102"/>
      <c r="J242" s="100"/>
      <c r="K242" s="103"/>
      <c r="L242" s="100"/>
      <c r="M242" s="104"/>
      <c r="N242" s="105"/>
      <c r="O242" s="100"/>
      <c r="P242" s="106"/>
      <c r="Q242" s="100"/>
      <c r="R242" s="107"/>
      <c r="S242" s="108"/>
      <c r="U242" s="92"/>
      <c r="V242" s="92"/>
      <c r="Y242" s="100"/>
      <c r="Z242" s="110"/>
      <c r="AA242" s="110"/>
      <c r="AB242" s="113"/>
      <c r="AC242" s="112"/>
      <c r="AE242" s="92"/>
      <c r="AF242" s="92"/>
      <c r="AI242" s="100"/>
      <c r="AJ242" s="110"/>
      <c r="AK242" s="113"/>
      <c r="AL242" s="112"/>
      <c r="AM242" s="100"/>
      <c r="AN242" s="110"/>
      <c r="AO242" s="113"/>
      <c r="AP242" s="112"/>
      <c r="AR242" s="92"/>
      <c r="AU242" s="100"/>
      <c r="AV242" s="110"/>
      <c r="AW242" s="113"/>
      <c r="AX242" s="112"/>
    </row>
    <row r="243" spans="6:50" x14ac:dyDescent="0.35">
      <c r="F243" s="91"/>
      <c r="G243" s="100"/>
      <c r="H243" s="101"/>
      <c r="I243" s="102"/>
      <c r="J243" s="100"/>
      <c r="K243" s="103"/>
      <c r="L243" s="100"/>
      <c r="M243" s="104"/>
      <c r="N243" s="105"/>
      <c r="O243" s="100"/>
      <c r="P243" s="106"/>
      <c r="Q243" s="100"/>
      <c r="R243" s="107"/>
      <c r="S243" s="108"/>
      <c r="U243" s="92"/>
      <c r="V243" s="92"/>
      <c r="Y243" s="100"/>
      <c r="Z243" s="110"/>
      <c r="AA243" s="110"/>
      <c r="AB243" s="113"/>
      <c r="AC243" s="112"/>
      <c r="AE243" s="92"/>
      <c r="AF243" s="92"/>
      <c r="AI243" s="100"/>
      <c r="AJ243" s="110"/>
      <c r="AK243" s="113"/>
      <c r="AL243" s="112"/>
      <c r="AM243" s="100"/>
      <c r="AN243" s="110"/>
      <c r="AO243" s="113"/>
      <c r="AP243" s="112"/>
      <c r="AR243" s="92"/>
      <c r="AU243" s="100"/>
      <c r="AV243" s="110"/>
      <c r="AW243" s="113"/>
      <c r="AX243" s="112"/>
    </row>
    <row r="244" spans="6:50" x14ac:dyDescent="0.35">
      <c r="F244" s="91"/>
      <c r="G244" s="100"/>
      <c r="H244" s="101"/>
      <c r="I244" s="102"/>
      <c r="J244" s="100"/>
      <c r="K244" s="103"/>
      <c r="L244" s="100"/>
      <c r="M244" s="104"/>
      <c r="N244" s="105"/>
      <c r="O244" s="100"/>
      <c r="P244" s="106"/>
      <c r="Q244" s="100"/>
      <c r="R244" s="107"/>
      <c r="S244" s="108"/>
      <c r="U244" s="92"/>
      <c r="V244" s="92"/>
      <c r="Y244" s="100"/>
      <c r="Z244" s="110"/>
      <c r="AA244" s="110"/>
      <c r="AB244" s="113"/>
      <c r="AC244" s="112"/>
      <c r="AE244" s="92"/>
      <c r="AF244" s="92"/>
      <c r="AI244" s="100"/>
      <c r="AJ244" s="110"/>
      <c r="AK244" s="113"/>
      <c r="AL244" s="112"/>
      <c r="AM244" s="100"/>
      <c r="AN244" s="110"/>
      <c r="AO244" s="113"/>
      <c r="AP244" s="112"/>
      <c r="AR244" s="92"/>
      <c r="AU244" s="100"/>
      <c r="AV244" s="110"/>
      <c r="AW244" s="113"/>
      <c r="AX244" s="112"/>
    </row>
    <row r="245" spans="6:50" x14ac:dyDescent="0.35">
      <c r="F245" s="91"/>
      <c r="G245" s="100"/>
      <c r="H245" s="101"/>
      <c r="I245" s="102"/>
      <c r="J245" s="100"/>
      <c r="K245" s="103"/>
      <c r="L245" s="100"/>
      <c r="M245" s="104"/>
      <c r="N245" s="105"/>
      <c r="O245" s="100"/>
      <c r="P245" s="106"/>
      <c r="Q245" s="100"/>
      <c r="R245" s="107"/>
      <c r="S245" s="108"/>
      <c r="U245" s="92"/>
      <c r="V245" s="92"/>
      <c r="Y245" s="100"/>
      <c r="Z245" s="110"/>
      <c r="AA245" s="110"/>
      <c r="AB245" s="113"/>
      <c r="AC245" s="112"/>
      <c r="AE245" s="92"/>
      <c r="AF245" s="92"/>
      <c r="AI245" s="100"/>
      <c r="AJ245" s="110"/>
      <c r="AK245" s="113"/>
      <c r="AL245" s="112"/>
      <c r="AM245" s="100"/>
      <c r="AN245" s="110"/>
      <c r="AO245" s="113"/>
      <c r="AP245" s="112"/>
      <c r="AR245" s="92"/>
      <c r="AU245" s="100"/>
      <c r="AV245" s="110"/>
      <c r="AW245" s="113"/>
      <c r="AX245" s="112"/>
    </row>
    <row r="246" spans="6:50" x14ac:dyDescent="0.35">
      <c r="F246" s="91"/>
      <c r="G246" s="100"/>
      <c r="H246" s="101"/>
      <c r="I246" s="102"/>
      <c r="J246" s="100"/>
      <c r="K246" s="103"/>
      <c r="L246" s="100"/>
      <c r="M246" s="104"/>
      <c r="N246" s="105"/>
      <c r="O246" s="100"/>
      <c r="P246" s="106"/>
      <c r="Q246" s="100"/>
      <c r="R246" s="107"/>
      <c r="S246" s="108"/>
      <c r="U246" s="92"/>
      <c r="V246" s="92"/>
      <c r="Y246" s="100"/>
      <c r="Z246" s="110"/>
      <c r="AA246" s="110"/>
      <c r="AB246" s="113"/>
      <c r="AC246" s="112"/>
      <c r="AE246" s="92"/>
      <c r="AF246" s="92"/>
      <c r="AI246" s="100"/>
      <c r="AJ246" s="110"/>
      <c r="AK246" s="113"/>
      <c r="AL246" s="112"/>
      <c r="AM246" s="100"/>
      <c r="AN246" s="110"/>
      <c r="AO246" s="113"/>
      <c r="AP246" s="112"/>
      <c r="AR246" s="92"/>
      <c r="AU246" s="100"/>
      <c r="AV246" s="110"/>
      <c r="AW246" s="113"/>
      <c r="AX246" s="112"/>
    </row>
    <row r="247" spans="6:50" x14ac:dyDescent="0.35">
      <c r="F247" s="91"/>
      <c r="G247" s="100"/>
      <c r="H247" s="101"/>
      <c r="I247" s="102"/>
      <c r="J247" s="100"/>
      <c r="K247" s="103"/>
      <c r="L247" s="100"/>
      <c r="M247" s="104"/>
      <c r="N247" s="105"/>
      <c r="O247" s="100"/>
      <c r="P247" s="106"/>
      <c r="Q247" s="100"/>
      <c r="R247" s="107"/>
      <c r="S247" s="108"/>
      <c r="U247" s="92"/>
      <c r="V247" s="92"/>
      <c r="Y247" s="100"/>
      <c r="Z247" s="110"/>
      <c r="AA247" s="110"/>
      <c r="AB247" s="113"/>
      <c r="AC247" s="112"/>
      <c r="AE247" s="92"/>
      <c r="AF247" s="92"/>
      <c r="AI247" s="100"/>
      <c r="AJ247" s="110"/>
      <c r="AK247" s="113"/>
      <c r="AL247" s="112"/>
      <c r="AM247" s="100"/>
      <c r="AN247" s="110"/>
      <c r="AO247" s="113"/>
      <c r="AP247" s="112"/>
      <c r="AR247" s="92"/>
      <c r="AU247" s="100"/>
      <c r="AV247" s="110"/>
      <c r="AW247" s="113"/>
      <c r="AX247" s="112"/>
    </row>
    <row r="248" spans="6:50" x14ac:dyDescent="0.35">
      <c r="F248" s="91"/>
      <c r="G248" s="100"/>
      <c r="H248" s="101"/>
      <c r="I248" s="102"/>
      <c r="J248" s="100"/>
      <c r="K248" s="103"/>
      <c r="L248" s="100"/>
      <c r="M248" s="104"/>
      <c r="N248" s="105"/>
      <c r="O248" s="100"/>
      <c r="P248" s="106"/>
      <c r="Q248" s="100"/>
      <c r="R248" s="107"/>
      <c r="S248" s="108"/>
      <c r="U248" s="92"/>
      <c r="V248" s="92"/>
      <c r="Y248" s="100"/>
      <c r="Z248" s="110"/>
      <c r="AA248" s="110"/>
      <c r="AB248" s="113"/>
      <c r="AC248" s="112"/>
      <c r="AE248" s="92"/>
      <c r="AF248" s="92"/>
      <c r="AI248" s="100"/>
      <c r="AJ248" s="110"/>
      <c r="AK248" s="113"/>
      <c r="AL248" s="112"/>
      <c r="AM248" s="100"/>
      <c r="AN248" s="110"/>
      <c r="AO248" s="113"/>
      <c r="AP248" s="112"/>
      <c r="AR248" s="92"/>
      <c r="AU248" s="100"/>
      <c r="AV248" s="110"/>
      <c r="AW248" s="113"/>
      <c r="AX248" s="112"/>
    </row>
    <row r="249" spans="6:50" x14ac:dyDescent="0.35">
      <c r="F249" s="91"/>
      <c r="G249" s="100"/>
      <c r="H249" s="101"/>
      <c r="I249" s="102"/>
      <c r="J249" s="100"/>
      <c r="K249" s="103"/>
      <c r="L249" s="100"/>
      <c r="M249" s="104"/>
      <c r="N249" s="105"/>
      <c r="O249" s="100"/>
      <c r="P249" s="106"/>
      <c r="Q249" s="100"/>
      <c r="R249" s="107"/>
      <c r="S249" s="108"/>
      <c r="U249" s="92"/>
      <c r="V249" s="92"/>
      <c r="Y249" s="100"/>
      <c r="Z249" s="110"/>
      <c r="AA249" s="110"/>
      <c r="AB249" s="113"/>
      <c r="AC249" s="112"/>
      <c r="AE249" s="92"/>
      <c r="AF249" s="92"/>
      <c r="AI249" s="100"/>
      <c r="AJ249" s="110"/>
      <c r="AK249" s="113"/>
      <c r="AL249" s="112"/>
      <c r="AM249" s="100"/>
      <c r="AN249" s="110"/>
      <c r="AO249" s="113"/>
      <c r="AP249" s="112"/>
      <c r="AR249" s="92"/>
      <c r="AU249" s="100"/>
      <c r="AV249" s="110"/>
      <c r="AW249" s="113"/>
      <c r="AX249" s="112"/>
    </row>
    <row r="250" spans="6:50" x14ac:dyDescent="0.35">
      <c r="F250" s="91"/>
      <c r="G250" s="100"/>
      <c r="H250" s="101"/>
      <c r="I250" s="102"/>
      <c r="J250" s="100"/>
      <c r="K250" s="103"/>
      <c r="L250" s="100"/>
      <c r="M250" s="104"/>
      <c r="N250" s="105"/>
      <c r="O250" s="100"/>
      <c r="P250" s="106"/>
      <c r="Q250" s="100"/>
      <c r="R250" s="107"/>
      <c r="S250" s="108"/>
      <c r="U250" s="92"/>
      <c r="V250" s="92"/>
      <c r="Y250" s="100"/>
      <c r="Z250" s="110"/>
      <c r="AA250" s="110"/>
      <c r="AB250" s="113"/>
      <c r="AC250" s="112"/>
      <c r="AE250" s="92"/>
      <c r="AF250" s="92"/>
      <c r="AI250" s="100"/>
      <c r="AJ250" s="110"/>
      <c r="AK250" s="113"/>
      <c r="AL250" s="112"/>
      <c r="AM250" s="100"/>
      <c r="AN250" s="110"/>
      <c r="AO250" s="113"/>
      <c r="AP250" s="112"/>
      <c r="AR250" s="92"/>
      <c r="AU250" s="100"/>
      <c r="AV250" s="110"/>
      <c r="AW250" s="113"/>
      <c r="AX250" s="112"/>
    </row>
    <row r="251" spans="6:50" x14ac:dyDescent="0.35">
      <c r="F251" s="91"/>
      <c r="G251" s="100"/>
      <c r="H251" s="101"/>
      <c r="I251" s="102"/>
      <c r="J251" s="100"/>
      <c r="K251" s="103"/>
      <c r="L251" s="100"/>
      <c r="M251" s="104"/>
      <c r="N251" s="105"/>
      <c r="O251" s="100"/>
      <c r="P251" s="106"/>
      <c r="Q251" s="100"/>
      <c r="R251" s="107"/>
      <c r="S251" s="108"/>
      <c r="U251" s="92"/>
      <c r="V251" s="92"/>
      <c r="Y251" s="100"/>
      <c r="Z251" s="110"/>
      <c r="AA251" s="110"/>
      <c r="AB251" s="113"/>
      <c r="AC251" s="112"/>
      <c r="AE251" s="92"/>
      <c r="AF251" s="92"/>
      <c r="AI251" s="100"/>
      <c r="AJ251" s="110"/>
      <c r="AK251" s="113"/>
      <c r="AL251" s="112"/>
      <c r="AM251" s="100"/>
      <c r="AN251" s="110"/>
      <c r="AO251" s="113"/>
      <c r="AP251" s="112"/>
      <c r="AR251" s="92"/>
      <c r="AU251" s="100"/>
      <c r="AV251" s="110"/>
      <c r="AW251" s="113"/>
      <c r="AX251" s="112"/>
    </row>
    <row r="252" spans="6:50" x14ac:dyDescent="0.35">
      <c r="F252" s="91"/>
      <c r="G252" s="100"/>
      <c r="H252" s="101"/>
      <c r="I252" s="102"/>
      <c r="J252" s="100"/>
      <c r="K252" s="103"/>
      <c r="L252" s="100"/>
      <c r="M252" s="104"/>
      <c r="N252" s="105"/>
      <c r="O252" s="100"/>
      <c r="P252" s="106"/>
      <c r="Q252" s="100"/>
      <c r="R252" s="107"/>
      <c r="S252" s="108"/>
      <c r="U252" s="92"/>
      <c r="V252" s="92"/>
      <c r="Y252" s="100"/>
      <c r="Z252" s="110"/>
      <c r="AA252" s="110"/>
      <c r="AB252" s="113"/>
      <c r="AC252" s="112"/>
      <c r="AE252" s="92"/>
      <c r="AF252" s="92"/>
      <c r="AI252" s="100"/>
      <c r="AJ252" s="110"/>
      <c r="AK252" s="113"/>
      <c r="AL252" s="112"/>
      <c r="AM252" s="100"/>
      <c r="AN252" s="110"/>
      <c r="AO252" s="113"/>
      <c r="AP252" s="112"/>
      <c r="AR252" s="92"/>
      <c r="AU252" s="100"/>
      <c r="AV252" s="110"/>
      <c r="AW252" s="113"/>
      <c r="AX252" s="112"/>
    </row>
    <row r="253" spans="6:50" x14ac:dyDescent="0.35">
      <c r="F253" s="91"/>
      <c r="G253" s="100"/>
      <c r="H253" s="101"/>
      <c r="I253" s="102"/>
      <c r="J253" s="100"/>
      <c r="K253" s="103"/>
      <c r="L253" s="100"/>
      <c r="M253" s="104"/>
      <c r="N253" s="105"/>
      <c r="O253" s="100"/>
      <c r="P253" s="106"/>
      <c r="Q253" s="100"/>
      <c r="R253" s="107"/>
      <c r="S253" s="108"/>
      <c r="U253" s="92"/>
      <c r="V253" s="92"/>
      <c r="Y253" s="100"/>
      <c r="Z253" s="110"/>
      <c r="AA253" s="110"/>
      <c r="AB253" s="113"/>
      <c r="AC253" s="112"/>
      <c r="AE253" s="92"/>
      <c r="AF253" s="92"/>
      <c r="AI253" s="100"/>
      <c r="AJ253" s="110"/>
      <c r="AK253" s="113"/>
      <c r="AL253" s="112"/>
      <c r="AM253" s="100"/>
      <c r="AN253" s="110"/>
      <c r="AO253" s="113"/>
      <c r="AP253" s="112"/>
      <c r="AR253" s="92"/>
      <c r="AU253" s="100"/>
      <c r="AV253" s="110"/>
      <c r="AW253" s="113"/>
      <c r="AX253" s="112"/>
    </row>
    <row r="254" spans="6:50" x14ac:dyDescent="0.35">
      <c r="F254" s="91"/>
      <c r="G254" s="100"/>
      <c r="H254" s="101"/>
      <c r="I254" s="102"/>
      <c r="J254" s="100"/>
      <c r="K254" s="103"/>
      <c r="L254" s="100"/>
      <c r="M254" s="104"/>
      <c r="N254" s="105"/>
      <c r="O254" s="100"/>
      <c r="P254" s="106"/>
      <c r="Q254" s="100"/>
      <c r="R254" s="107"/>
      <c r="S254" s="108"/>
      <c r="U254" s="92"/>
      <c r="V254" s="92"/>
      <c r="Y254" s="100"/>
      <c r="Z254" s="110"/>
      <c r="AA254" s="110"/>
      <c r="AB254" s="113"/>
      <c r="AC254" s="112"/>
      <c r="AE254" s="92"/>
      <c r="AF254" s="92"/>
      <c r="AI254" s="100"/>
      <c r="AJ254" s="110"/>
      <c r="AK254" s="113"/>
      <c r="AL254" s="112"/>
      <c r="AM254" s="100"/>
      <c r="AN254" s="110"/>
      <c r="AO254" s="113"/>
      <c r="AP254" s="112"/>
      <c r="AR254" s="92"/>
      <c r="AU254" s="100"/>
      <c r="AV254" s="110"/>
      <c r="AW254" s="113"/>
      <c r="AX254" s="112"/>
    </row>
    <row r="255" spans="6:50" x14ac:dyDescent="0.35">
      <c r="F255" s="91"/>
      <c r="G255" s="100"/>
      <c r="H255" s="101"/>
      <c r="I255" s="102"/>
      <c r="J255" s="100"/>
      <c r="K255" s="103"/>
      <c r="L255" s="100"/>
      <c r="M255" s="104"/>
      <c r="N255" s="105"/>
      <c r="O255" s="100"/>
      <c r="P255" s="106"/>
      <c r="Q255" s="100"/>
      <c r="R255" s="107"/>
      <c r="S255" s="108"/>
      <c r="U255" s="92"/>
      <c r="V255" s="92"/>
      <c r="Y255" s="100"/>
      <c r="Z255" s="110"/>
      <c r="AA255" s="110"/>
      <c r="AB255" s="113"/>
      <c r="AC255" s="112"/>
      <c r="AE255" s="92"/>
      <c r="AF255" s="92"/>
      <c r="AI255" s="100"/>
      <c r="AJ255" s="110"/>
      <c r="AK255" s="113"/>
      <c r="AL255" s="112"/>
      <c r="AM255" s="100"/>
      <c r="AN255" s="110"/>
      <c r="AO255" s="113"/>
      <c r="AP255" s="112"/>
      <c r="AR255" s="92"/>
      <c r="AU255" s="100"/>
      <c r="AV255" s="110"/>
      <c r="AW255" s="113"/>
      <c r="AX255" s="112"/>
    </row>
    <row r="256" spans="6:50" x14ac:dyDescent="0.35">
      <c r="F256" s="91"/>
      <c r="G256" s="100"/>
      <c r="H256" s="101"/>
      <c r="I256" s="102"/>
      <c r="J256" s="100"/>
      <c r="K256" s="103"/>
      <c r="L256" s="100"/>
      <c r="M256" s="104"/>
      <c r="N256" s="105"/>
      <c r="O256" s="100"/>
      <c r="P256" s="106"/>
      <c r="Q256" s="100"/>
      <c r="R256" s="107"/>
      <c r="S256" s="108"/>
      <c r="U256" s="92"/>
      <c r="V256" s="92"/>
      <c r="Y256" s="100"/>
      <c r="Z256" s="110"/>
      <c r="AA256" s="110"/>
      <c r="AB256" s="113"/>
      <c r="AC256" s="112"/>
      <c r="AE256" s="92"/>
      <c r="AF256" s="92"/>
      <c r="AI256" s="100"/>
      <c r="AJ256" s="110"/>
      <c r="AK256" s="113"/>
      <c r="AL256" s="112"/>
      <c r="AM256" s="100"/>
      <c r="AN256" s="110"/>
      <c r="AO256" s="113"/>
      <c r="AP256" s="112"/>
      <c r="AR256" s="92"/>
      <c r="AU256" s="100"/>
      <c r="AV256" s="110"/>
      <c r="AW256" s="113"/>
      <c r="AX256" s="112"/>
    </row>
    <row r="257" spans="6:50" x14ac:dyDescent="0.35">
      <c r="F257" s="91"/>
      <c r="G257" s="100"/>
      <c r="H257" s="101"/>
      <c r="I257" s="102"/>
      <c r="J257" s="100"/>
      <c r="K257" s="103"/>
      <c r="L257" s="100"/>
      <c r="M257" s="104"/>
      <c r="N257" s="105"/>
      <c r="O257" s="100"/>
      <c r="P257" s="106"/>
      <c r="Q257" s="100"/>
      <c r="R257" s="107"/>
      <c r="S257" s="108"/>
      <c r="U257" s="92"/>
      <c r="V257" s="92"/>
      <c r="Y257" s="100"/>
      <c r="Z257" s="110"/>
      <c r="AA257" s="110"/>
      <c r="AB257" s="113"/>
      <c r="AC257" s="112"/>
      <c r="AE257" s="92"/>
      <c r="AF257" s="92"/>
      <c r="AI257" s="100"/>
      <c r="AJ257" s="110"/>
      <c r="AK257" s="113"/>
      <c r="AL257" s="112"/>
      <c r="AM257" s="100"/>
      <c r="AN257" s="110"/>
      <c r="AO257" s="113"/>
      <c r="AP257" s="112"/>
      <c r="AR257" s="92"/>
      <c r="AU257" s="100"/>
      <c r="AV257" s="110"/>
      <c r="AW257" s="113"/>
      <c r="AX257" s="112"/>
    </row>
    <row r="258" spans="6:50" x14ac:dyDescent="0.35">
      <c r="F258" s="91"/>
      <c r="G258" s="100"/>
      <c r="H258" s="101"/>
      <c r="I258" s="102"/>
      <c r="J258" s="100"/>
      <c r="K258" s="103"/>
      <c r="L258" s="100"/>
      <c r="M258" s="104"/>
      <c r="N258" s="105"/>
      <c r="O258" s="100"/>
      <c r="P258" s="106"/>
      <c r="Q258" s="100"/>
      <c r="R258" s="107"/>
      <c r="S258" s="108"/>
      <c r="U258" s="92"/>
      <c r="V258" s="92"/>
      <c r="Y258" s="100"/>
      <c r="Z258" s="110"/>
      <c r="AA258" s="110"/>
      <c r="AB258" s="113"/>
      <c r="AC258" s="112"/>
      <c r="AE258" s="92"/>
      <c r="AF258" s="92"/>
      <c r="AI258" s="100"/>
      <c r="AJ258" s="110"/>
      <c r="AK258" s="113"/>
      <c r="AL258" s="112"/>
      <c r="AM258" s="100"/>
      <c r="AN258" s="110"/>
      <c r="AO258" s="113"/>
      <c r="AP258" s="112"/>
      <c r="AR258" s="92"/>
      <c r="AU258" s="100"/>
      <c r="AV258" s="110"/>
      <c r="AW258" s="113"/>
      <c r="AX258" s="112"/>
    </row>
    <row r="259" spans="6:50" x14ac:dyDescent="0.35">
      <c r="F259" s="91"/>
      <c r="G259" s="100"/>
      <c r="H259" s="101"/>
      <c r="I259" s="102"/>
      <c r="J259" s="100"/>
      <c r="K259" s="103"/>
      <c r="L259" s="100"/>
      <c r="M259" s="104"/>
      <c r="N259" s="105"/>
      <c r="O259" s="100"/>
      <c r="P259" s="106"/>
      <c r="Q259" s="100"/>
      <c r="R259" s="107"/>
      <c r="S259" s="108"/>
      <c r="U259" s="92"/>
      <c r="V259" s="92"/>
      <c r="Y259" s="100"/>
      <c r="Z259" s="110"/>
      <c r="AA259" s="110"/>
      <c r="AB259" s="113"/>
      <c r="AC259" s="112"/>
      <c r="AE259" s="92"/>
      <c r="AF259" s="92"/>
      <c r="AI259" s="100"/>
      <c r="AJ259" s="110"/>
      <c r="AK259" s="113"/>
      <c r="AL259" s="112"/>
      <c r="AM259" s="100"/>
      <c r="AN259" s="110"/>
      <c r="AO259" s="113"/>
      <c r="AP259" s="112"/>
      <c r="AR259" s="92"/>
      <c r="AU259" s="100"/>
      <c r="AV259" s="110"/>
      <c r="AW259" s="113"/>
      <c r="AX259" s="112"/>
    </row>
    <row r="260" spans="6:50" x14ac:dyDescent="0.35">
      <c r="F260" s="91"/>
      <c r="G260" s="100"/>
      <c r="H260" s="101"/>
      <c r="I260" s="102"/>
      <c r="J260" s="100"/>
      <c r="K260" s="103"/>
      <c r="L260" s="100"/>
      <c r="M260" s="104"/>
      <c r="N260" s="105"/>
      <c r="O260" s="100"/>
      <c r="P260" s="106"/>
      <c r="Q260" s="100"/>
      <c r="R260" s="107"/>
      <c r="S260" s="108"/>
      <c r="U260" s="92"/>
      <c r="V260" s="92"/>
      <c r="Y260" s="100"/>
      <c r="Z260" s="110"/>
      <c r="AA260" s="110"/>
      <c r="AB260" s="113"/>
      <c r="AC260" s="112"/>
      <c r="AE260" s="92"/>
      <c r="AF260" s="92"/>
      <c r="AI260" s="100"/>
      <c r="AJ260" s="110"/>
      <c r="AK260" s="113"/>
      <c r="AL260" s="112"/>
      <c r="AM260" s="100"/>
      <c r="AN260" s="110"/>
      <c r="AO260" s="113"/>
      <c r="AP260" s="112"/>
      <c r="AR260" s="92"/>
      <c r="AU260" s="100"/>
      <c r="AV260" s="110"/>
      <c r="AW260" s="113"/>
      <c r="AX260" s="112"/>
    </row>
    <row r="261" spans="6:50" x14ac:dyDescent="0.35">
      <c r="F261" s="91"/>
      <c r="G261" s="100"/>
      <c r="H261" s="101"/>
      <c r="I261" s="102"/>
      <c r="J261" s="100"/>
      <c r="K261" s="103"/>
      <c r="L261" s="100"/>
      <c r="M261" s="104"/>
      <c r="N261" s="105"/>
      <c r="O261" s="100"/>
      <c r="P261" s="106"/>
      <c r="Q261" s="100"/>
      <c r="R261" s="107"/>
      <c r="S261" s="108"/>
      <c r="U261" s="92"/>
      <c r="V261" s="92"/>
      <c r="Y261" s="100"/>
      <c r="Z261" s="110"/>
      <c r="AA261" s="110"/>
      <c r="AB261" s="113"/>
      <c r="AC261" s="112"/>
      <c r="AE261" s="92"/>
      <c r="AF261" s="92"/>
      <c r="AI261" s="100"/>
      <c r="AJ261" s="110"/>
      <c r="AK261" s="113"/>
      <c r="AL261" s="112"/>
      <c r="AM261" s="100"/>
      <c r="AN261" s="110"/>
      <c r="AO261" s="113"/>
      <c r="AP261" s="112"/>
      <c r="AR261" s="92"/>
      <c r="AU261" s="100"/>
      <c r="AV261" s="110"/>
      <c r="AW261" s="113"/>
      <c r="AX261" s="112"/>
    </row>
    <row r="262" spans="6:50" x14ac:dyDescent="0.35">
      <c r="F262" s="91"/>
      <c r="G262" s="100"/>
      <c r="H262" s="101"/>
      <c r="I262" s="102"/>
      <c r="J262" s="100"/>
      <c r="K262" s="103"/>
      <c r="L262" s="100"/>
      <c r="M262" s="104"/>
      <c r="N262" s="105"/>
      <c r="O262" s="100"/>
      <c r="P262" s="106"/>
      <c r="Q262" s="100"/>
      <c r="R262" s="107"/>
      <c r="S262" s="108"/>
      <c r="U262" s="92"/>
      <c r="V262" s="92"/>
      <c r="Y262" s="100"/>
      <c r="Z262" s="110"/>
      <c r="AA262" s="110"/>
      <c r="AB262" s="113"/>
      <c r="AC262" s="112"/>
      <c r="AE262" s="92"/>
      <c r="AF262" s="92"/>
      <c r="AI262" s="100"/>
      <c r="AJ262" s="110"/>
      <c r="AK262" s="113"/>
      <c r="AL262" s="112"/>
      <c r="AM262" s="100"/>
      <c r="AN262" s="110"/>
      <c r="AO262" s="113"/>
      <c r="AP262" s="112"/>
      <c r="AR262" s="92"/>
      <c r="AU262" s="100"/>
      <c r="AV262" s="110"/>
      <c r="AW262" s="113"/>
      <c r="AX262" s="112"/>
    </row>
    <row r="263" spans="6:50" x14ac:dyDescent="0.35">
      <c r="F263" s="91"/>
      <c r="G263" s="100"/>
      <c r="H263" s="101"/>
      <c r="I263" s="102"/>
      <c r="J263" s="100"/>
      <c r="K263" s="103"/>
      <c r="L263" s="100"/>
      <c r="M263" s="104"/>
      <c r="N263" s="105"/>
      <c r="O263" s="100"/>
      <c r="P263" s="106"/>
      <c r="Q263" s="100"/>
      <c r="R263" s="107"/>
      <c r="S263" s="108"/>
      <c r="U263" s="92"/>
      <c r="V263" s="92"/>
      <c r="Y263" s="100"/>
      <c r="Z263" s="110"/>
      <c r="AA263" s="110"/>
      <c r="AB263" s="113"/>
      <c r="AC263" s="112"/>
      <c r="AE263" s="92"/>
      <c r="AF263" s="92"/>
      <c r="AI263" s="100"/>
      <c r="AJ263" s="110"/>
      <c r="AK263" s="113"/>
      <c r="AL263" s="112"/>
      <c r="AM263" s="100"/>
      <c r="AN263" s="110"/>
      <c r="AO263" s="113"/>
      <c r="AP263" s="112"/>
      <c r="AR263" s="92"/>
      <c r="AU263" s="100"/>
      <c r="AV263" s="110"/>
      <c r="AW263" s="113"/>
      <c r="AX263" s="112"/>
    </row>
    <row r="264" spans="6:50" x14ac:dyDescent="0.35">
      <c r="F264" s="91"/>
      <c r="G264" s="100"/>
      <c r="H264" s="101"/>
      <c r="I264" s="102"/>
      <c r="J264" s="100"/>
      <c r="K264" s="103"/>
      <c r="L264" s="100"/>
      <c r="M264" s="104"/>
      <c r="N264" s="105"/>
      <c r="O264" s="100"/>
      <c r="P264" s="106"/>
      <c r="Q264" s="100"/>
      <c r="R264" s="107"/>
      <c r="S264" s="108"/>
      <c r="U264" s="92"/>
      <c r="V264" s="92"/>
      <c r="Y264" s="100"/>
      <c r="Z264" s="110"/>
      <c r="AA264" s="110"/>
      <c r="AB264" s="113"/>
      <c r="AC264" s="112"/>
      <c r="AE264" s="92"/>
      <c r="AF264" s="92"/>
      <c r="AI264" s="100"/>
      <c r="AJ264" s="110"/>
      <c r="AK264" s="113"/>
      <c r="AL264" s="112"/>
      <c r="AM264" s="100"/>
      <c r="AN264" s="110"/>
      <c r="AO264" s="113"/>
      <c r="AP264" s="112"/>
      <c r="AR264" s="92"/>
      <c r="AU264" s="100"/>
      <c r="AV264" s="110"/>
      <c r="AW264" s="113"/>
      <c r="AX264" s="112"/>
    </row>
    <row r="265" spans="6:50" x14ac:dyDescent="0.35">
      <c r="F265" s="91"/>
      <c r="G265" s="100"/>
      <c r="H265" s="101"/>
      <c r="I265" s="102"/>
      <c r="J265" s="100"/>
      <c r="K265" s="103"/>
      <c r="L265" s="100"/>
      <c r="M265" s="104"/>
      <c r="N265" s="105"/>
      <c r="O265" s="100"/>
      <c r="P265" s="106"/>
      <c r="Q265" s="100"/>
      <c r="R265" s="107"/>
      <c r="S265" s="108"/>
      <c r="U265" s="92"/>
      <c r="V265" s="92"/>
      <c r="Y265" s="100"/>
      <c r="Z265" s="110"/>
      <c r="AA265" s="110"/>
      <c r="AB265" s="113"/>
      <c r="AC265" s="112"/>
      <c r="AE265" s="92"/>
      <c r="AF265" s="92"/>
      <c r="AI265" s="100"/>
      <c r="AJ265" s="110"/>
      <c r="AK265" s="113"/>
      <c r="AL265" s="112"/>
      <c r="AM265" s="100"/>
      <c r="AN265" s="110"/>
      <c r="AO265" s="113"/>
      <c r="AP265" s="112"/>
      <c r="AR265" s="92"/>
      <c r="AU265" s="100"/>
      <c r="AV265" s="110"/>
      <c r="AW265" s="113"/>
      <c r="AX265" s="112"/>
    </row>
    <row r="266" spans="6:50" x14ac:dyDescent="0.35">
      <c r="F266" s="91"/>
      <c r="G266" s="100"/>
      <c r="H266" s="101"/>
      <c r="I266" s="102"/>
      <c r="J266" s="100"/>
      <c r="K266" s="103"/>
      <c r="L266" s="100"/>
      <c r="M266" s="104"/>
      <c r="N266" s="105"/>
      <c r="O266" s="100"/>
      <c r="P266" s="106"/>
      <c r="Q266" s="100"/>
      <c r="R266" s="107"/>
      <c r="S266" s="108"/>
      <c r="U266" s="92"/>
      <c r="V266" s="92"/>
      <c r="Y266" s="100"/>
      <c r="Z266" s="110"/>
      <c r="AA266" s="110"/>
      <c r="AB266" s="113"/>
      <c r="AC266" s="112"/>
      <c r="AE266" s="92"/>
      <c r="AF266" s="92"/>
      <c r="AI266" s="100"/>
      <c r="AJ266" s="110"/>
      <c r="AK266" s="113"/>
      <c r="AL266" s="112"/>
      <c r="AM266" s="100"/>
      <c r="AN266" s="110"/>
      <c r="AO266" s="113"/>
      <c r="AP266" s="112"/>
      <c r="AR266" s="92"/>
      <c r="AU266" s="100"/>
      <c r="AV266" s="110"/>
      <c r="AW266" s="113"/>
      <c r="AX266" s="112"/>
    </row>
    <row r="267" spans="6:50" x14ac:dyDescent="0.35">
      <c r="F267" s="91"/>
      <c r="G267" s="100"/>
      <c r="H267" s="101"/>
      <c r="I267" s="102"/>
      <c r="J267" s="100"/>
      <c r="K267" s="103"/>
      <c r="L267" s="100"/>
      <c r="M267" s="104"/>
      <c r="N267" s="105"/>
      <c r="O267" s="100"/>
      <c r="P267" s="106"/>
      <c r="Q267" s="100"/>
      <c r="R267" s="107"/>
      <c r="S267" s="108"/>
      <c r="U267" s="92"/>
      <c r="V267" s="92"/>
      <c r="Y267" s="100"/>
      <c r="Z267" s="110"/>
      <c r="AA267" s="110"/>
      <c r="AB267" s="113"/>
      <c r="AC267" s="112"/>
      <c r="AE267" s="92"/>
      <c r="AF267" s="92"/>
      <c r="AI267" s="100"/>
      <c r="AJ267" s="110"/>
      <c r="AK267" s="113"/>
      <c r="AL267" s="112"/>
      <c r="AM267" s="100"/>
      <c r="AN267" s="110"/>
      <c r="AO267" s="113"/>
      <c r="AP267" s="112"/>
      <c r="AR267" s="92"/>
      <c r="AU267" s="100"/>
      <c r="AV267" s="110"/>
      <c r="AW267" s="113"/>
      <c r="AX267" s="112"/>
    </row>
    <row r="268" spans="6:50" x14ac:dyDescent="0.35">
      <c r="F268" s="91"/>
      <c r="G268" s="100"/>
      <c r="H268" s="101"/>
      <c r="I268" s="102"/>
      <c r="J268" s="100"/>
      <c r="K268" s="103"/>
      <c r="L268" s="100"/>
      <c r="M268" s="104"/>
      <c r="N268" s="105"/>
      <c r="O268" s="100"/>
      <c r="P268" s="106"/>
      <c r="Q268" s="100"/>
      <c r="R268" s="107"/>
      <c r="S268" s="108"/>
      <c r="U268" s="92"/>
      <c r="V268" s="92"/>
      <c r="Y268" s="100"/>
      <c r="Z268" s="110"/>
      <c r="AA268" s="110"/>
      <c r="AB268" s="113"/>
      <c r="AC268" s="112"/>
      <c r="AE268" s="92"/>
      <c r="AF268" s="92"/>
      <c r="AI268" s="100"/>
      <c r="AJ268" s="110"/>
      <c r="AK268" s="113"/>
      <c r="AL268" s="112"/>
      <c r="AM268" s="100"/>
      <c r="AN268" s="110"/>
      <c r="AO268" s="113"/>
      <c r="AP268" s="112"/>
      <c r="AR268" s="92"/>
      <c r="AU268" s="100"/>
      <c r="AV268" s="110"/>
      <c r="AW268" s="113"/>
      <c r="AX268" s="112"/>
    </row>
    <row r="269" spans="6:50" x14ac:dyDescent="0.35">
      <c r="F269" s="91"/>
      <c r="G269" s="100"/>
      <c r="H269" s="101"/>
      <c r="I269" s="102"/>
      <c r="J269" s="100"/>
      <c r="K269" s="103"/>
      <c r="L269" s="100"/>
      <c r="M269" s="104"/>
      <c r="N269" s="105"/>
      <c r="O269" s="100"/>
      <c r="P269" s="106"/>
      <c r="Q269" s="100"/>
      <c r="R269" s="107"/>
      <c r="S269" s="108"/>
      <c r="U269" s="92"/>
      <c r="V269" s="92"/>
      <c r="Y269" s="100"/>
      <c r="Z269" s="110"/>
      <c r="AA269" s="110"/>
      <c r="AB269" s="113"/>
      <c r="AC269" s="112"/>
      <c r="AE269" s="92"/>
      <c r="AF269" s="92"/>
      <c r="AI269" s="100"/>
      <c r="AJ269" s="110"/>
      <c r="AK269" s="113"/>
      <c r="AL269" s="112"/>
      <c r="AM269" s="100"/>
      <c r="AN269" s="110"/>
      <c r="AO269" s="113"/>
      <c r="AP269" s="112"/>
      <c r="AR269" s="92"/>
      <c r="AU269" s="100"/>
      <c r="AV269" s="110"/>
      <c r="AW269" s="113"/>
      <c r="AX269" s="112"/>
    </row>
    <row r="270" spans="6:50" x14ac:dyDescent="0.35">
      <c r="F270" s="91"/>
      <c r="G270" s="100"/>
      <c r="H270" s="101"/>
      <c r="I270" s="102"/>
      <c r="J270" s="100"/>
      <c r="K270" s="103"/>
      <c r="L270" s="100"/>
      <c r="M270" s="104"/>
      <c r="N270" s="105"/>
      <c r="O270" s="100"/>
      <c r="P270" s="106"/>
      <c r="Q270" s="100"/>
      <c r="R270" s="107"/>
      <c r="S270" s="108"/>
      <c r="U270" s="92"/>
      <c r="V270" s="92"/>
      <c r="Y270" s="100"/>
      <c r="Z270" s="110"/>
      <c r="AA270" s="110"/>
      <c r="AB270" s="113"/>
      <c r="AC270" s="112"/>
      <c r="AE270" s="92"/>
      <c r="AF270" s="92"/>
      <c r="AI270" s="100"/>
      <c r="AJ270" s="110"/>
      <c r="AK270" s="113"/>
      <c r="AL270" s="112"/>
      <c r="AM270" s="100"/>
      <c r="AN270" s="110"/>
      <c r="AO270" s="113"/>
      <c r="AP270" s="112"/>
      <c r="AR270" s="92"/>
      <c r="AU270" s="100"/>
      <c r="AV270" s="110"/>
      <c r="AW270" s="113"/>
      <c r="AX270" s="112"/>
    </row>
    <row r="271" spans="6:50" x14ac:dyDescent="0.35">
      <c r="F271" s="91"/>
      <c r="G271" s="100"/>
      <c r="H271" s="101"/>
      <c r="I271" s="102"/>
      <c r="J271" s="100"/>
      <c r="K271" s="103"/>
      <c r="L271" s="100"/>
      <c r="M271" s="104"/>
      <c r="N271" s="105"/>
      <c r="O271" s="100"/>
      <c r="P271" s="106"/>
      <c r="Q271" s="100"/>
      <c r="R271" s="107"/>
      <c r="S271" s="108"/>
      <c r="U271" s="92"/>
      <c r="V271" s="92"/>
      <c r="Y271" s="100"/>
      <c r="Z271" s="110"/>
      <c r="AA271" s="110"/>
      <c r="AB271" s="113"/>
      <c r="AC271" s="112"/>
      <c r="AE271" s="92"/>
      <c r="AF271" s="92"/>
      <c r="AI271" s="100"/>
      <c r="AJ271" s="110"/>
      <c r="AK271" s="113"/>
      <c r="AL271" s="112"/>
      <c r="AM271" s="100"/>
      <c r="AN271" s="110"/>
      <c r="AO271" s="113"/>
      <c r="AP271" s="112"/>
      <c r="AR271" s="92"/>
      <c r="AU271" s="100"/>
      <c r="AV271" s="110"/>
      <c r="AW271" s="113"/>
      <c r="AX271" s="112"/>
    </row>
    <row r="272" spans="6:50" x14ac:dyDescent="0.35">
      <c r="F272" s="91"/>
      <c r="G272" s="100"/>
      <c r="H272" s="101"/>
      <c r="I272" s="102"/>
      <c r="J272" s="100"/>
      <c r="K272" s="103"/>
      <c r="L272" s="100"/>
      <c r="M272" s="104"/>
      <c r="N272" s="105"/>
      <c r="O272" s="100"/>
      <c r="P272" s="106"/>
      <c r="Q272" s="100"/>
      <c r="R272" s="107"/>
      <c r="S272" s="108"/>
      <c r="U272" s="92"/>
      <c r="V272" s="92"/>
      <c r="Y272" s="100"/>
      <c r="Z272" s="110"/>
      <c r="AA272" s="110"/>
      <c r="AB272" s="113"/>
      <c r="AC272" s="112"/>
      <c r="AE272" s="92"/>
      <c r="AF272" s="92"/>
      <c r="AI272" s="100"/>
      <c r="AJ272" s="110"/>
      <c r="AK272" s="113"/>
      <c r="AL272" s="112"/>
      <c r="AM272" s="100"/>
      <c r="AN272" s="110"/>
      <c r="AO272" s="113"/>
      <c r="AP272" s="112"/>
      <c r="AR272" s="92"/>
      <c r="AU272" s="100"/>
      <c r="AV272" s="110"/>
      <c r="AW272" s="113"/>
      <c r="AX272" s="112"/>
    </row>
    <row r="273" spans="6:50" x14ac:dyDescent="0.35">
      <c r="F273" s="91"/>
      <c r="G273" s="100"/>
      <c r="H273" s="101"/>
      <c r="I273" s="102"/>
      <c r="J273" s="100"/>
      <c r="K273" s="103"/>
      <c r="L273" s="100"/>
      <c r="M273" s="104"/>
      <c r="N273" s="105"/>
      <c r="O273" s="100"/>
      <c r="P273" s="106"/>
      <c r="Q273" s="100"/>
      <c r="R273" s="107"/>
      <c r="S273" s="108"/>
      <c r="U273" s="92"/>
      <c r="V273" s="92"/>
      <c r="Y273" s="100"/>
      <c r="Z273" s="110"/>
      <c r="AA273" s="110"/>
      <c r="AB273" s="113"/>
      <c r="AC273" s="112"/>
      <c r="AE273" s="92"/>
      <c r="AF273" s="92"/>
      <c r="AI273" s="100"/>
      <c r="AJ273" s="110"/>
      <c r="AK273" s="113"/>
      <c r="AL273" s="112"/>
      <c r="AM273" s="100"/>
      <c r="AN273" s="110"/>
      <c r="AO273" s="113"/>
      <c r="AP273" s="112"/>
      <c r="AR273" s="92"/>
      <c r="AU273" s="100"/>
      <c r="AV273" s="110"/>
      <c r="AW273" s="113"/>
      <c r="AX273" s="112"/>
    </row>
    <row r="274" spans="6:50" x14ac:dyDescent="0.35">
      <c r="F274" s="91"/>
      <c r="G274" s="100"/>
      <c r="H274" s="101"/>
      <c r="I274" s="102"/>
      <c r="J274" s="100"/>
      <c r="K274" s="103"/>
      <c r="L274" s="100"/>
      <c r="M274" s="104"/>
      <c r="N274" s="105"/>
      <c r="O274" s="100"/>
      <c r="P274" s="106"/>
      <c r="Q274" s="100"/>
      <c r="R274" s="107"/>
      <c r="S274" s="108"/>
      <c r="U274" s="92"/>
      <c r="V274" s="92"/>
      <c r="Y274" s="100"/>
      <c r="Z274" s="110"/>
      <c r="AA274" s="110"/>
      <c r="AB274" s="113"/>
      <c r="AC274" s="112"/>
      <c r="AE274" s="92"/>
      <c r="AF274" s="92"/>
      <c r="AI274" s="100"/>
      <c r="AJ274" s="110"/>
      <c r="AK274" s="113"/>
      <c r="AL274" s="112"/>
      <c r="AM274" s="100"/>
      <c r="AN274" s="110"/>
      <c r="AO274" s="113"/>
      <c r="AP274" s="112"/>
      <c r="AR274" s="92"/>
      <c r="AU274" s="100"/>
      <c r="AV274" s="110"/>
      <c r="AW274" s="113"/>
      <c r="AX274" s="112"/>
    </row>
    <row r="275" spans="6:50" x14ac:dyDescent="0.35">
      <c r="F275" s="91"/>
      <c r="G275" s="100"/>
      <c r="H275" s="101"/>
      <c r="I275" s="102"/>
      <c r="J275" s="100"/>
      <c r="K275" s="103"/>
      <c r="L275" s="100"/>
      <c r="M275" s="104"/>
      <c r="N275" s="105"/>
      <c r="O275" s="100"/>
      <c r="P275" s="106"/>
      <c r="Q275" s="100"/>
      <c r="R275" s="107"/>
      <c r="S275" s="108"/>
      <c r="U275" s="92"/>
      <c r="V275" s="92"/>
      <c r="Y275" s="100"/>
      <c r="Z275" s="110"/>
      <c r="AA275" s="110"/>
      <c r="AB275" s="113"/>
      <c r="AC275" s="112"/>
      <c r="AE275" s="92"/>
      <c r="AF275" s="92"/>
      <c r="AI275" s="100"/>
      <c r="AJ275" s="110"/>
      <c r="AK275" s="113"/>
      <c r="AL275" s="112"/>
      <c r="AM275" s="100"/>
      <c r="AN275" s="110"/>
      <c r="AO275" s="113"/>
      <c r="AP275" s="112"/>
      <c r="AR275" s="92"/>
      <c r="AU275" s="100"/>
      <c r="AV275" s="110"/>
      <c r="AW275" s="113"/>
      <c r="AX275" s="112"/>
    </row>
    <row r="276" spans="6:50" x14ac:dyDescent="0.35">
      <c r="F276" s="91"/>
      <c r="G276" s="100"/>
      <c r="H276" s="101"/>
      <c r="I276" s="102"/>
      <c r="J276" s="100"/>
      <c r="K276" s="103"/>
      <c r="L276" s="100"/>
      <c r="M276" s="104"/>
      <c r="N276" s="105"/>
      <c r="O276" s="100"/>
      <c r="P276" s="106"/>
      <c r="Q276" s="100"/>
      <c r="R276" s="107"/>
      <c r="S276" s="108"/>
      <c r="U276" s="92"/>
      <c r="V276" s="92"/>
      <c r="Y276" s="100"/>
      <c r="Z276" s="110"/>
      <c r="AA276" s="110"/>
      <c r="AB276" s="113"/>
      <c r="AC276" s="112"/>
      <c r="AE276" s="92"/>
      <c r="AF276" s="92"/>
      <c r="AI276" s="100"/>
      <c r="AJ276" s="110"/>
      <c r="AK276" s="113"/>
      <c r="AL276" s="112"/>
      <c r="AM276" s="100"/>
      <c r="AN276" s="110"/>
      <c r="AO276" s="113"/>
      <c r="AP276" s="112"/>
      <c r="AR276" s="92"/>
      <c r="AU276" s="100"/>
      <c r="AV276" s="110"/>
      <c r="AW276" s="113"/>
      <c r="AX276" s="112"/>
    </row>
    <row r="277" spans="6:50" x14ac:dyDescent="0.35">
      <c r="F277" s="91"/>
      <c r="G277" s="100"/>
      <c r="H277" s="101"/>
      <c r="I277" s="102"/>
      <c r="J277" s="100"/>
      <c r="K277" s="103"/>
      <c r="L277" s="100"/>
      <c r="M277" s="104"/>
      <c r="N277" s="105"/>
      <c r="O277" s="100"/>
      <c r="P277" s="106"/>
      <c r="Q277" s="100"/>
      <c r="R277" s="107"/>
      <c r="S277" s="108"/>
      <c r="U277" s="92"/>
      <c r="V277" s="92"/>
      <c r="Y277" s="100"/>
      <c r="Z277" s="110"/>
      <c r="AA277" s="110"/>
      <c r="AB277" s="113"/>
      <c r="AC277" s="112"/>
      <c r="AE277" s="92"/>
      <c r="AF277" s="92"/>
      <c r="AI277" s="100"/>
      <c r="AJ277" s="110"/>
      <c r="AK277" s="113"/>
      <c r="AL277" s="112"/>
      <c r="AM277" s="100"/>
      <c r="AN277" s="110"/>
      <c r="AO277" s="113"/>
      <c r="AP277" s="112"/>
      <c r="AR277" s="92"/>
      <c r="AU277" s="100"/>
      <c r="AV277" s="110"/>
      <c r="AW277" s="113"/>
      <c r="AX277" s="112"/>
    </row>
    <row r="278" spans="6:50" x14ac:dyDescent="0.35">
      <c r="F278" s="91"/>
      <c r="G278" s="100"/>
      <c r="H278" s="101"/>
      <c r="I278" s="102"/>
      <c r="J278" s="100"/>
      <c r="K278" s="103"/>
      <c r="L278" s="100"/>
      <c r="M278" s="104"/>
      <c r="N278" s="105"/>
      <c r="O278" s="100"/>
      <c r="P278" s="106"/>
      <c r="Q278" s="100"/>
      <c r="R278" s="107"/>
      <c r="S278" s="108"/>
      <c r="U278" s="92"/>
      <c r="V278" s="92"/>
      <c r="Y278" s="100"/>
      <c r="Z278" s="110"/>
      <c r="AA278" s="110"/>
      <c r="AB278" s="113"/>
      <c r="AC278" s="112"/>
      <c r="AE278" s="92"/>
      <c r="AF278" s="92"/>
      <c r="AI278" s="100"/>
      <c r="AJ278" s="110"/>
      <c r="AK278" s="113"/>
      <c r="AL278" s="112"/>
      <c r="AM278" s="100"/>
      <c r="AN278" s="110"/>
      <c r="AO278" s="113"/>
      <c r="AP278" s="112"/>
      <c r="AR278" s="92"/>
      <c r="AU278" s="100"/>
      <c r="AV278" s="110"/>
      <c r="AW278" s="113"/>
      <c r="AX278" s="112"/>
    </row>
    <row r="279" spans="6:50" x14ac:dyDescent="0.35">
      <c r="F279" s="91"/>
      <c r="G279" s="100"/>
      <c r="H279" s="101"/>
      <c r="I279" s="102"/>
      <c r="J279" s="100"/>
      <c r="K279" s="103"/>
      <c r="L279" s="100"/>
      <c r="M279" s="104"/>
      <c r="N279" s="105"/>
      <c r="O279" s="100"/>
      <c r="P279" s="106"/>
      <c r="Q279" s="100"/>
      <c r="R279" s="107"/>
      <c r="S279" s="108"/>
      <c r="U279" s="92"/>
      <c r="V279" s="92"/>
      <c r="Y279" s="100"/>
      <c r="Z279" s="110"/>
      <c r="AA279" s="110"/>
      <c r="AB279" s="113"/>
      <c r="AC279" s="112"/>
      <c r="AE279" s="92"/>
      <c r="AF279" s="92"/>
      <c r="AI279" s="100"/>
      <c r="AJ279" s="110"/>
      <c r="AK279" s="113"/>
      <c r="AL279" s="112"/>
      <c r="AM279" s="100"/>
      <c r="AN279" s="110"/>
      <c r="AO279" s="113"/>
      <c r="AP279" s="112"/>
      <c r="AR279" s="92"/>
      <c r="AU279" s="100"/>
      <c r="AV279" s="110"/>
      <c r="AW279" s="113"/>
      <c r="AX279" s="112"/>
    </row>
    <row r="280" spans="6:50" x14ac:dyDescent="0.35">
      <c r="F280" s="91"/>
      <c r="G280" s="100"/>
      <c r="H280" s="101"/>
      <c r="I280" s="102"/>
      <c r="J280" s="100"/>
      <c r="K280" s="103"/>
      <c r="L280" s="100"/>
      <c r="M280" s="104"/>
      <c r="N280" s="105"/>
      <c r="O280" s="100"/>
      <c r="P280" s="106"/>
      <c r="Q280" s="100"/>
      <c r="R280" s="107"/>
      <c r="S280" s="108"/>
      <c r="U280" s="92"/>
      <c r="V280" s="92"/>
      <c r="Y280" s="100"/>
      <c r="Z280" s="110"/>
      <c r="AA280" s="110"/>
      <c r="AB280" s="113"/>
      <c r="AC280" s="112"/>
      <c r="AE280" s="92"/>
      <c r="AF280" s="92"/>
      <c r="AI280" s="100"/>
      <c r="AJ280" s="110"/>
      <c r="AK280" s="113"/>
      <c r="AL280" s="112"/>
      <c r="AM280" s="100"/>
      <c r="AN280" s="110"/>
      <c r="AO280" s="113"/>
      <c r="AP280" s="112"/>
      <c r="AR280" s="92"/>
      <c r="AU280" s="100"/>
      <c r="AV280" s="110"/>
      <c r="AW280" s="113"/>
      <c r="AX280" s="112"/>
    </row>
    <row r="281" spans="6:50" x14ac:dyDescent="0.35">
      <c r="F281" s="91"/>
      <c r="G281" s="100"/>
      <c r="H281" s="101"/>
      <c r="I281" s="102"/>
      <c r="J281" s="100"/>
      <c r="K281" s="103"/>
      <c r="L281" s="100"/>
      <c r="M281" s="104"/>
      <c r="N281" s="105"/>
      <c r="O281" s="100"/>
      <c r="P281" s="106"/>
      <c r="Q281" s="100"/>
      <c r="R281" s="107"/>
      <c r="S281" s="108"/>
      <c r="U281" s="92"/>
      <c r="V281" s="92"/>
      <c r="Y281" s="100"/>
      <c r="Z281" s="110"/>
      <c r="AA281" s="110"/>
      <c r="AB281" s="113"/>
      <c r="AC281" s="112"/>
      <c r="AE281" s="92"/>
      <c r="AF281" s="92"/>
      <c r="AI281" s="100"/>
      <c r="AJ281" s="110"/>
      <c r="AK281" s="113"/>
      <c r="AL281" s="112"/>
      <c r="AM281" s="100"/>
      <c r="AN281" s="110"/>
      <c r="AO281" s="113"/>
      <c r="AP281" s="112"/>
      <c r="AR281" s="92"/>
      <c r="AU281" s="100"/>
      <c r="AV281" s="110"/>
      <c r="AW281" s="113"/>
      <c r="AX281" s="112"/>
    </row>
    <row r="282" spans="6:50" x14ac:dyDescent="0.35">
      <c r="F282" s="91"/>
      <c r="G282" s="100"/>
      <c r="H282" s="101"/>
      <c r="I282" s="102"/>
      <c r="J282" s="100"/>
      <c r="K282" s="103"/>
      <c r="L282" s="100"/>
      <c r="M282" s="104"/>
      <c r="N282" s="105"/>
      <c r="O282" s="100"/>
      <c r="P282" s="106"/>
      <c r="Q282" s="100"/>
      <c r="R282" s="107"/>
      <c r="S282" s="108"/>
      <c r="U282" s="92"/>
      <c r="V282" s="92"/>
      <c r="Y282" s="100"/>
      <c r="Z282" s="110"/>
      <c r="AA282" s="110"/>
      <c r="AB282" s="113"/>
      <c r="AC282" s="112"/>
      <c r="AE282" s="92"/>
      <c r="AF282" s="92"/>
      <c r="AI282" s="100"/>
      <c r="AJ282" s="110"/>
      <c r="AK282" s="113"/>
      <c r="AL282" s="112"/>
      <c r="AM282" s="100"/>
      <c r="AN282" s="110"/>
      <c r="AO282" s="113"/>
      <c r="AP282" s="112"/>
      <c r="AR282" s="92"/>
      <c r="AU282" s="100"/>
      <c r="AV282" s="110"/>
      <c r="AW282" s="113"/>
      <c r="AX282" s="112"/>
    </row>
    <row r="283" spans="6:50" x14ac:dyDescent="0.35">
      <c r="F283" s="91"/>
      <c r="G283" s="100"/>
      <c r="H283" s="101"/>
      <c r="I283" s="102"/>
      <c r="J283" s="100"/>
      <c r="K283" s="103"/>
      <c r="L283" s="100"/>
      <c r="M283" s="104"/>
      <c r="N283" s="105"/>
      <c r="O283" s="100"/>
      <c r="P283" s="106"/>
      <c r="Q283" s="100"/>
      <c r="R283" s="107"/>
      <c r="S283" s="108"/>
      <c r="U283" s="92"/>
      <c r="V283" s="92"/>
      <c r="Y283" s="100"/>
      <c r="Z283" s="110"/>
      <c r="AA283" s="110"/>
      <c r="AB283" s="113"/>
      <c r="AC283" s="112"/>
      <c r="AE283" s="92"/>
      <c r="AF283" s="92"/>
      <c r="AI283" s="100"/>
      <c r="AJ283" s="110"/>
      <c r="AK283" s="113"/>
      <c r="AL283" s="112"/>
      <c r="AM283" s="100"/>
      <c r="AN283" s="110"/>
      <c r="AO283" s="113"/>
      <c r="AP283" s="112"/>
      <c r="AR283" s="92"/>
      <c r="AU283" s="100"/>
      <c r="AV283" s="110"/>
      <c r="AW283" s="113"/>
      <c r="AX283" s="112"/>
    </row>
    <row r="284" spans="6:50" x14ac:dyDescent="0.35">
      <c r="F284" s="91"/>
      <c r="G284" s="100"/>
      <c r="H284" s="101"/>
      <c r="I284" s="102"/>
      <c r="J284" s="100"/>
      <c r="K284" s="103"/>
      <c r="L284" s="100"/>
      <c r="M284" s="104"/>
      <c r="N284" s="105"/>
      <c r="O284" s="100"/>
      <c r="P284" s="106"/>
      <c r="Q284" s="100"/>
      <c r="R284" s="107"/>
      <c r="S284" s="108"/>
      <c r="U284" s="92"/>
      <c r="V284" s="92"/>
      <c r="Y284" s="100"/>
      <c r="Z284" s="110"/>
      <c r="AA284" s="110"/>
      <c r="AB284" s="113"/>
      <c r="AC284" s="112"/>
      <c r="AE284" s="92"/>
      <c r="AF284" s="92"/>
      <c r="AI284" s="100"/>
      <c r="AJ284" s="110"/>
      <c r="AK284" s="113"/>
      <c r="AL284" s="112"/>
      <c r="AM284" s="100"/>
      <c r="AN284" s="110"/>
      <c r="AO284" s="113"/>
      <c r="AP284" s="112"/>
      <c r="AR284" s="92"/>
      <c r="AU284" s="100"/>
      <c r="AV284" s="110"/>
      <c r="AW284" s="113"/>
      <c r="AX284" s="112"/>
    </row>
    <row r="285" spans="6:50" x14ac:dyDescent="0.35">
      <c r="F285" s="91"/>
      <c r="G285" s="100"/>
      <c r="H285" s="101"/>
      <c r="I285" s="102"/>
      <c r="J285" s="100"/>
      <c r="K285" s="103"/>
      <c r="L285" s="100"/>
      <c r="M285" s="104"/>
      <c r="N285" s="105"/>
      <c r="O285" s="100"/>
      <c r="P285" s="106"/>
      <c r="Q285" s="100"/>
      <c r="R285" s="107"/>
      <c r="S285" s="108"/>
      <c r="U285" s="92"/>
      <c r="V285" s="92"/>
      <c r="Y285" s="100"/>
      <c r="Z285" s="110"/>
      <c r="AA285" s="110"/>
      <c r="AB285" s="113"/>
      <c r="AC285" s="112"/>
      <c r="AE285" s="92"/>
      <c r="AF285" s="92"/>
      <c r="AI285" s="100"/>
      <c r="AJ285" s="110"/>
      <c r="AK285" s="113"/>
      <c r="AL285" s="112"/>
      <c r="AM285" s="100"/>
      <c r="AN285" s="110"/>
      <c r="AO285" s="113"/>
      <c r="AP285" s="112"/>
      <c r="AR285" s="92"/>
      <c r="AU285" s="100"/>
      <c r="AV285" s="110"/>
      <c r="AW285" s="113"/>
      <c r="AX285" s="112"/>
    </row>
    <row r="286" spans="6:50" x14ac:dyDescent="0.35">
      <c r="F286" s="91"/>
      <c r="G286" s="100"/>
      <c r="H286" s="101"/>
      <c r="I286" s="102"/>
      <c r="J286" s="100"/>
      <c r="K286" s="103"/>
      <c r="L286" s="100"/>
      <c r="M286" s="104"/>
      <c r="N286" s="105"/>
      <c r="O286" s="100"/>
      <c r="P286" s="106"/>
      <c r="Q286" s="100"/>
      <c r="R286" s="107"/>
      <c r="S286" s="108"/>
      <c r="U286" s="92"/>
      <c r="V286" s="92"/>
      <c r="Y286" s="100"/>
      <c r="Z286" s="110"/>
      <c r="AA286" s="110"/>
      <c r="AB286" s="113"/>
      <c r="AC286" s="112"/>
      <c r="AE286" s="92"/>
      <c r="AF286" s="92"/>
      <c r="AI286" s="100"/>
      <c r="AJ286" s="110"/>
      <c r="AK286" s="113"/>
      <c r="AL286" s="112"/>
      <c r="AM286" s="100"/>
      <c r="AN286" s="110"/>
      <c r="AO286" s="113"/>
      <c r="AP286" s="112"/>
      <c r="AR286" s="92"/>
      <c r="AU286" s="100"/>
      <c r="AV286" s="110"/>
      <c r="AW286" s="113"/>
      <c r="AX286" s="112"/>
    </row>
    <row r="287" spans="6:50" x14ac:dyDescent="0.35">
      <c r="F287" s="91"/>
      <c r="G287" s="100"/>
      <c r="H287" s="101"/>
      <c r="I287" s="102"/>
      <c r="J287" s="100"/>
      <c r="K287" s="103"/>
      <c r="L287" s="100"/>
      <c r="M287" s="104"/>
      <c r="N287" s="105"/>
      <c r="O287" s="100"/>
      <c r="P287" s="106"/>
      <c r="Q287" s="100"/>
      <c r="R287" s="107"/>
      <c r="S287" s="108"/>
      <c r="U287" s="92"/>
      <c r="V287" s="92"/>
      <c r="Y287" s="100"/>
      <c r="Z287" s="110"/>
      <c r="AA287" s="110"/>
      <c r="AB287" s="113"/>
      <c r="AC287" s="112"/>
      <c r="AE287" s="92"/>
      <c r="AF287" s="92"/>
      <c r="AI287" s="100"/>
      <c r="AJ287" s="110"/>
      <c r="AK287" s="113"/>
      <c r="AL287" s="112"/>
      <c r="AM287" s="100"/>
      <c r="AN287" s="110"/>
      <c r="AO287" s="113"/>
      <c r="AP287" s="112"/>
      <c r="AR287" s="92"/>
      <c r="AU287" s="100"/>
      <c r="AV287" s="110"/>
      <c r="AW287" s="113"/>
      <c r="AX287" s="112"/>
    </row>
    <row r="288" spans="6:50" x14ac:dyDescent="0.35">
      <c r="F288" s="91"/>
      <c r="G288" s="100"/>
      <c r="H288" s="101"/>
      <c r="I288" s="102"/>
      <c r="J288" s="100"/>
      <c r="K288" s="103"/>
      <c r="L288" s="100"/>
      <c r="M288" s="104"/>
      <c r="N288" s="105"/>
      <c r="O288" s="100"/>
      <c r="P288" s="106"/>
      <c r="Q288" s="100"/>
      <c r="R288" s="107"/>
      <c r="S288" s="108"/>
      <c r="U288" s="92"/>
      <c r="V288" s="92"/>
      <c r="Y288" s="100"/>
      <c r="Z288" s="110"/>
      <c r="AA288" s="110"/>
      <c r="AB288" s="113"/>
      <c r="AC288" s="112"/>
      <c r="AE288" s="92"/>
      <c r="AF288" s="92"/>
      <c r="AI288" s="100"/>
      <c r="AJ288" s="110"/>
      <c r="AK288" s="113"/>
      <c r="AL288" s="112"/>
      <c r="AM288" s="100"/>
      <c r="AN288" s="110"/>
      <c r="AO288" s="113"/>
      <c r="AP288" s="112"/>
      <c r="AR288" s="92"/>
      <c r="AU288" s="100"/>
      <c r="AV288" s="110"/>
      <c r="AW288" s="113"/>
      <c r="AX288" s="112"/>
    </row>
    <row r="289" spans="6:50" x14ac:dyDescent="0.35">
      <c r="F289" s="91"/>
      <c r="G289" s="100"/>
      <c r="H289" s="101"/>
      <c r="I289" s="102"/>
      <c r="J289" s="100"/>
      <c r="K289" s="103"/>
      <c r="L289" s="100"/>
      <c r="M289" s="104"/>
      <c r="N289" s="105"/>
      <c r="O289" s="100"/>
      <c r="P289" s="106"/>
      <c r="Q289" s="100"/>
      <c r="R289" s="107"/>
      <c r="S289" s="108"/>
      <c r="U289" s="92"/>
      <c r="V289" s="92"/>
      <c r="Y289" s="100"/>
      <c r="Z289" s="110"/>
      <c r="AA289" s="110"/>
      <c r="AB289" s="113"/>
      <c r="AC289" s="112"/>
      <c r="AE289" s="92"/>
      <c r="AF289" s="92"/>
      <c r="AI289" s="100"/>
      <c r="AJ289" s="110"/>
      <c r="AK289" s="113"/>
      <c r="AL289" s="112"/>
      <c r="AM289" s="100"/>
      <c r="AN289" s="110"/>
      <c r="AO289" s="113"/>
      <c r="AP289" s="112"/>
      <c r="AR289" s="92"/>
      <c r="AU289" s="100"/>
      <c r="AV289" s="110"/>
      <c r="AW289" s="113"/>
      <c r="AX289" s="112"/>
    </row>
    <row r="290" spans="6:50" x14ac:dyDescent="0.35">
      <c r="F290" s="91"/>
      <c r="G290" s="100"/>
      <c r="H290" s="101"/>
      <c r="I290" s="102"/>
      <c r="J290" s="100"/>
      <c r="K290" s="103"/>
      <c r="L290" s="100"/>
      <c r="M290" s="104"/>
      <c r="N290" s="105"/>
      <c r="O290" s="100"/>
      <c r="P290" s="106"/>
      <c r="Q290" s="100"/>
      <c r="R290" s="107"/>
      <c r="S290" s="108"/>
      <c r="U290" s="92"/>
      <c r="V290" s="92"/>
      <c r="Y290" s="100"/>
      <c r="Z290" s="110"/>
      <c r="AA290" s="110"/>
      <c r="AB290" s="113"/>
      <c r="AC290" s="112"/>
      <c r="AE290" s="92"/>
      <c r="AF290" s="92"/>
      <c r="AI290" s="100"/>
      <c r="AJ290" s="110"/>
      <c r="AK290" s="113"/>
      <c r="AL290" s="112"/>
      <c r="AM290" s="100"/>
      <c r="AN290" s="110"/>
      <c r="AO290" s="113"/>
      <c r="AP290" s="112"/>
      <c r="AR290" s="92"/>
      <c r="AU290" s="100"/>
      <c r="AV290" s="110"/>
      <c r="AW290" s="113"/>
      <c r="AX290" s="112"/>
    </row>
    <row r="291" spans="6:50" x14ac:dyDescent="0.35">
      <c r="F291" s="91"/>
      <c r="G291" s="100"/>
      <c r="H291" s="101"/>
      <c r="I291" s="102"/>
      <c r="J291" s="100"/>
      <c r="K291" s="103"/>
      <c r="L291" s="100"/>
      <c r="M291" s="104"/>
      <c r="N291" s="105"/>
      <c r="O291" s="100"/>
      <c r="P291" s="106"/>
      <c r="Q291" s="100"/>
      <c r="R291" s="107"/>
      <c r="S291" s="108"/>
      <c r="U291" s="92"/>
      <c r="V291" s="92"/>
      <c r="Y291" s="100"/>
      <c r="Z291" s="110"/>
      <c r="AA291" s="110"/>
      <c r="AB291" s="113"/>
      <c r="AC291" s="112"/>
      <c r="AE291" s="92"/>
      <c r="AF291" s="92"/>
      <c r="AI291" s="100"/>
      <c r="AJ291" s="110"/>
      <c r="AK291" s="113"/>
      <c r="AL291" s="112"/>
      <c r="AM291" s="100"/>
      <c r="AN291" s="110"/>
      <c r="AO291" s="113"/>
      <c r="AP291" s="112"/>
      <c r="AR291" s="92"/>
      <c r="AU291" s="100"/>
      <c r="AV291" s="110"/>
      <c r="AW291" s="113"/>
      <c r="AX291" s="112"/>
    </row>
    <row r="292" spans="6:50" x14ac:dyDescent="0.35">
      <c r="F292" s="91"/>
      <c r="G292" s="100"/>
      <c r="H292" s="101"/>
      <c r="I292" s="102"/>
      <c r="J292" s="100"/>
      <c r="K292" s="103"/>
      <c r="L292" s="100"/>
      <c r="M292" s="104"/>
      <c r="N292" s="105"/>
      <c r="O292" s="100"/>
      <c r="P292" s="106"/>
      <c r="Q292" s="100"/>
      <c r="R292" s="107"/>
      <c r="S292" s="108"/>
      <c r="U292" s="92"/>
      <c r="V292" s="92"/>
      <c r="Y292" s="100"/>
      <c r="Z292" s="110"/>
      <c r="AA292" s="110"/>
      <c r="AB292" s="113"/>
      <c r="AC292" s="112"/>
      <c r="AE292" s="92"/>
      <c r="AF292" s="92"/>
      <c r="AI292" s="100"/>
      <c r="AJ292" s="110"/>
      <c r="AK292" s="113"/>
      <c r="AL292" s="112"/>
      <c r="AM292" s="100"/>
      <c r="AN292" s="110"/>
      <c r="AO292" s="113"/>
      <c r="AP292" s="112"/>
      <c r="AR292" s="92"/>
      <c r="AU292" s="100"/>
      <c r="AV292" s="110"/>
      <c r="AW292" s="113"/>
      <c r="AX292" s="112"/>
    </row>
    <row r="293" spans="6:50" x14ac:dyDescent="0.35">
      <c r="F293" s="91"/>
      <c r="G293" s="100"/>
      <c r="H293" s="101"/>
      <c r="I293" s="102"/>
      <c r="J293" s="100"/>
      <c r="K293" s="103"/>
      <c r="L293" s="100"/>
      <c r="M293" s="104"/>
      <c r="N293" s="105"/>
      <c r="O293" s="100"/>
      <c r="P293" s="106"/>
      <c r="Q293" s="100"/>
      <c r="R293" s="107"/>
      <c r="S293" s="108"/>
      <c r="U293" s="92"/>
      <c r="V293" s="92"/>
      <c r="Y293" s="100"/>
      <c r="Z293" s="110"/>
      <c r="AA293" s="110"/>
      <c r="AB293" s="113"/>
      <c r="AC293" s="112"/>
      <c r="AE293" s="92"/>
      <c r="AF293" s="92"/>
      <c r="AI293" s="100"/>
      <c r="AJ293" s="110"/>
      <c r="AK293" s="113"/>
      <c r="AL293" s="112"/>
      <c r="AM293" s="100"/>
      <c r="AN293" s="110"/>
      <c r="AO293" s="113"/>
      <c r="AP293" s="112"/>
      <c r="AR293" s="92"/>
      <c r="AU293" s="100"/>
      <c r="AV293" s="110"/>
      <c r="AW293" s="113"/>
      <c r="AX293" s="112"/>
    </row>
    <row r="294" spans="6:50" x14ac:dyDescent="0.35">
      <c r="F294" s="91"/>
      <c r="G294" s="100"/>
      <c r="H294" s="101"/>
      <c r="I294" s="102"/>
      <c r="J294" s="100"/>
      <c r="K294" s="103"/>
      <c r="L294" s="100"/>
      <c r="M294" s="104"/>
      <c r="N294" s="105"/>
      <c r="O294" s="100"/>
      <c r="P294" s="106"/>
      <c r="Q294" s="100"/>
      <c r="R294" s="107"/>
      <c r="S294" s="108"/>
      <c r="U294" s="92"/>
      <c r="V294" s="92"/>
      <c r="Y294" s="100"/>
      <c r="Z294" s="110"/>
      <c r="AA294" s="110"/>
      <c r="AB294" s="113"/>
      <c r="AC294" s="112"/>
      <c r="AE294" s="92"/>
      <c r="AF294" s="92"/>
      <c r="AI294" s="100"/>
      <c r="AJ294" s="110"/>
      <c r="AK294" s="113"/>
      <c r="AL294" s="112"/>
      <c r="AM294" s="100"/>
      <c r="AN294" s="110"/>
      <c r="AO294" s="113"/>
      <c r="AP294" s="112"/>
      <c r="AR294" s="92"/>
      <c r="AU294" s="100"/>
      <c r="AV294" s="110"/>
      <c r="AW294" s="113"/>
      <c r="AX294" s="112"/>
    </row>
    <row r="295" spans="6:50" x14ac:dyDescent="0.35">
      <c r="F295" s="91"/>
      <c r="G295" s="100"/>
      <c r="H295" s="101"/>
      <c r="I295" s="102"/>
      <c r="J295" s="100"/>
      <c r="K295" s="103"/>
      <c r="L295" s="100"/>
      <c r="M295" s="104"/>
      <c r="N295" s="105"/>
      <c r="O295" s="100"/>
      <c r="P295" s="106"/>
      <c r="Q295" s="100"/>
      <c r="R295" s="107"/>
      <c r="S295" s="108"/>
      <c r="U295" s="92"/>
      <c r="V295" s="92"/>
      <c r="Y295" s="100"/>
      <c r="Z295" s="110"/>
      <c r="AA295" s="110"/>
      <c r="AB295" s="113"/>
      <c r="AC295" s="112"/>
      <c r="AE295" s="92"/>
      <c r="AF295" s="92"/>
      <c r="AI295" s="100"/>
      <c r="AJ295" s="110"/>
      <c r="AK295" s="113"/>
      <c r="AL295" s="112"/>
      <c r="AM295" s="100"/>
      <c r="AN295" s="110"/>
      <c r="AO295" s="113"/>
      <c r="AP295" s="112"/>
      <c r="AR295" s="92"/>
      <c r="AU295" s="100"/>
      <c r="AV295" s="110"/>
      <c r="AW295" s="113"/>
      <c r="AX295" s="112"/>
    </row>
    <row r="296" spans="6:50" x14ac:dyDescent="0.35">
      <c r="F296" s="91"/>
      <c r="G296" s="100"/>
      <c r="H296" s="101"/>
      <c r="I296" s="102"/>
      <c r="J296" s="100"/>
      <c r="K296" s="103"/>
      <c r="L296" s="100"/>
      <c r="M296" s="104"/>
      <c r="N296" s="105"/>
      <c r="O296" s="100"/>
      <c r="P296" s="106"/>
      <c r="Q296" s="100"/>
      <c r="R296" s="107"/>
      <c r="S296" s="108"/>
      <c r="U296" s="92"/>
      <c r="V296" s="92"/>
      <c r="Y296" s="100"/>
      <c r="Z296" s="110"/>
      <c r="AA296" s="110"/>
      <c r="AB296" s="113"/>
      <c r="AC296" s="112"/>
      <c r="AE296" s="92"/>
      <c r="AF296" s="92"/>
      <c r="AI296" s="100"/>
      <c r="AJ296" s="110"/>
      <c r="AK296" s="113"/>
      <c r="AL296" s="112"/>
      <c r="AM296" s="100"/>
      <c r="AN296" s="110"/>
      <c r="AO296" s="113"/>
      <c r="AP296" s="112"/>
      <c r="AR296" s="92"/>
      <c r="AU296" s="100"/>
      <c r="AV296" s="110"/>
      <c r="AW296" s="113"/>
      <c r="AX296" s="112"/>
    </row>
    <row r="297" spans="6:50" x14ac:dyDescent="0.35">
      <c r="F297" s="91"/>
      <c r="G297" s="100"/>
      <c r="H297" s="101"/>
      <c r="I297" s="102"/>
      <c r="J297" s="100"/>
      <c r="K297" s="103"/>
      <c r="L297" s="100"/>
      <c r="M297" s="104"/>
      <c r="N297" s="105"/>
      <c r="O297" s="100"/>
      <c r="P297" s="106"/>
      <c r="Q297" s="100"/>
      <c r="R297" s="107"/>
      <c r="S297" s="108"/>
      <c r="U297" s="92"/>
      <c r="V297" s="92"/>
      <c r="Y297" s="100"/>
      <c r="Z297" s="110"/>
      <c r="AA297" s="110"/>
      <c r="AB297" s="113"/>
      <c r="AC297" s="112"/>
      <c r="AE297" s="92"/>
      <c r="AF297" s="92"/>
      <c r="AI297" s="100"/>
      <c r="AJ297" s="110"/>
      <c r="AK297" s="113"/>
      <c r="AL297" s="112"/>
      <c r="AM297" s="100"/>
      <c r="AN297" s="110"/>
      <c r="AO297" s="113"/>
      <c r="AP297" s="112"/>
      <c r="AR297" s="92"/>
      <c r="AU297" s="100"/>
      <c r="AV297" s="110"/>
      <c r="AW297" s="113"/>
      <c r="AX297" s="112"/>
    </row>
    <row r="298" spans="6:50" x14ac:dyDescent="0.35">
      <c r="F298" s="91"/>
      <c r="G298" s="100"/>
      <c r="H298" s="101"/>
      <c r="I298" s="102"/>
      <c r="J298" s="100"/>
      <c r="K298" s="103"/>
      <c r="L298" s="100"/>
      <c r="M298" s="104"/>
      <c r="N298" s="105"/>
      <c r="O298" s="100"/>
      <c r="P298" s="106"/>
      <c r="Q298" s="100"/>
      <c r="R298" s="107"/>
      <c r="S298" s="108"/>
      <c r="U298" s="92"/>
      <c r="V298" s="92"/>
      <c r="Y298" s="100"/>
      <c r="Z298" s="110"/>
      <c r="AA298" s="110"/>
      <c r="AB298" s="113"/>
      <c r="AC298" s="112"/>
      <c r="AE298" s="92"/>
      <c r="AF298" s="92"/>
      <c r="AI298" s="100"/>
      <c r="AJ298" s="110"/>
      <c r="AK298" s="113"/>
      <c r="AL298" s="112"/>
      <c r="AM298" s="100"/>
      <c r="AN298" s="110"/>
      <c r="AO298" s="113"/>
      <c r="AP298" s="112"/>
      <c r="AR298" s="92"/>
      <c r="AU298" s="100"/>
      <c r="AV298" s="110"/>
      <c r="AW298" s="113"/>
      <c r="AX298" s="112"/>
    </row>
    <row r="299" spans="6:50" x14ac:dyDescent="0.35">
      <c r="F299" s="91"/>
      <c r="G299" s="100"/>
      <c r="H299" s="101"/>
      <c r="I299" s="102"/>
      <c r="J299" s="100"/>
      <c r="K299" s="103"/>
      <c r="L299" s="100"/>
      <c r="M299" s="104"/>
      <c r="N299" s="105"/>
      <c r="O299" s="100"/>
      <c r="P299" s="106"/>
      <c r="Q299" s="100"/>
      <c r="R299" s="107"/>
      <c r="S299" s="108"/>
      <c r="U299" s="92"/>
      <c r="V299" s="92"/>
      <c r="Y299" s="100"/>
      <c r="Z299" s="110"/>
      <c r="AA299" s="110"/>
      <c r="AB299" s="113"/>
      <c r="AC299" s="112"/>
      <c r="AE299" s="92"/>
      <c r="AF299" s="92"/>
      <c r="AI299" s="100"/>
      <c r="AJ299" s="110"/>
      <c r="AK299" s="113"/>
      <c r="AL299" s="112"/>
      <c r="AM299" s="100"/>
      <c r="AN299" s="110"/>
      <c r="AO299" s="113"/>
      <c r="AP299" s="112"/>
      <c r="AR299" s="92"/>
      <c r="AU299" s="100"/>
      <c r="AV299" s="110"/>
      <c r="AW299" s="113"/>
      <c r="AX299" s="112"/>
    </row>
  </sheetData>
  <mergeCells count="13">
    <mergeCell ref="C2:F2"/>
    <mergeCell ref="AU2:AX2"/>
    <mergeCell ref="G2:I2"/>
    <mergeCell ref="J2:K2"/>
    <mergeCell ref="O2:P2"/>
    <mergeCell ref="Q2:S2"/>
    <mergeCell ref="T2:X2"/>
    <mergeCell ref="Y2:AC2"/>
    <mergeCell ref="AD2:AH2"/>
    <mergeCell ref="AI2:AL2"/>
    <mergeCell ref="AM2:AP2"/>
    <mergeCell ref="AQ2:AT2"/>
    <mergeCell ref="L2:N2"/>
  </mergeCells>
  <conditionalFormatting sqref="Q4:Q290">
    <cfRule type="cellIs" dxfId="15" priority="19" operator="equal">
      <formula>"Warning"</formula>
    </cfRule>
  </conditionalFormatting>
  <conditionalFormatting sqref="B1:AZ1048576">
    <cfRule type="cellIs" dxfId="14" priority="1" operator="equal">
      <formula>"Pass"</formula>
    </cfRule>
    <cfRule type="cellIs" dxfId="13" priority="2" operator="equal">
      <formula>"Fail"</formula>
    </cfRule>
  </conditionalFormatting>
  <dataValidations xWindow="748" yWindow="646" count="30">
    <dataValidation allowBlank="1" showInputMessage="1" showErrorMessage="1" prompt="Don't need to report funds with a net asset value below $1 million (CAD)" sqref="O104:O251 O102:P103" xr:uid="{00000000-0002-0000-0100-000000000000}"/>
    <dataValidation allowBlank="1" showInputMessage="1" showErrorMessage="1" prompt="Long positions minus short position must equal NAV (by jurisdiction)." sqref="Q104:Q251 T102:T103" xr:uid="{00000000-0002-0000-0100-000001000000}"/>
    <dataValidation allowBlank="1" showInputMessage="1" showErrorMessage="1" prompt="Long positions minus short positions must equal NAV (by asset class)." sqref="V104:V251 Y102:Y103" xr:uid="{00000000-0002-0000-0100-000002000000}"/>
    <dataValidation allowBlank="1" showInputMessage="1" showErrorMessage="1" prompt="Must fill these columns: NRD Number, Fund Manager, Fund Name, Fund Internal Code, Fund Category, Fund Type, Inception date, Fund domicile, Custodian, &amp; Domicile of Custodian " sqref="J104:J251" xr:uid="{00000000-0002-0000-0100-000003000000}"/>
    <dataValidation allowBlank="1" showInputMessage="1" showErrorMessage="1" prompt="Derivative long gross notional value is greater than or equal to derivative long market value" sqref="AA104:AA251 AF104:AF251" xr:uid="{00000000-0002-0000-0100-000004000000}"/>
    <dataValidation allowBlank="1" showInputMessage="1" showErrorMessage="1" prompt="Ownership type equals 100 as a share of NAV" sqref="AJ104:AJ251" xr:uid="{00000000-0002-0000-0100-000006000000}"/>
    <dataValidation allowBlank="1" showInputMessage="1" showErrorMessage="1" prompt="Portfolio liquidity equals 100 as a share of NAV" sqref="AN104:AN251" xr:uid="{00000000-0002-0000-0100-000007000000}"/>
    <dataValidation allowBlank="1" showInputMessage="1" showErrorMessage="1" prompt="Investor liquidity equals 100 as a share of NAV" sqref="AR104:AR251" xr:uid="{00000000-0002-0000-0100-000008000000}"/>
    <dataValidation allowBlank="1" showInputMessage="1" showErrorMessage="1" prompt="No columns inserted or deleted" sqref="AV104:AV251" xr:uid="{00000000-0002-0000-0100-000009000000}"/>
    <dataValidation allowBlank="1" showInputMessage="1" showErrorMessage="1" prompt="Warning: Reported net returns are below 1%, if correct, please indicate in the cell to the right.  The TSX Composite Index had returns of 18% last year, which should be reported as 18 (not 18%)." sqref="G104:G251" xr:uid="{00000000-0002-0000-0100-00000A000000}"/>
    <dataValidation allowBlank="1" showErrorMessage="1" sqref="AT104:AT251 Y104:Y251 AD104:AD251 T104:T251 AL104:AL251 AP104:AP251 AI2:AX2 A3:AX101" xr:uid="{D66F2D39-61CF-4E50-A97A-1C61BF896006}"/>
    <dataValidation allowBlank="1" showInputMessage="1" showErrorMessage="1" prompt="Don't insert or delete columns" sqref="G102:G103" xr:uid="{2D720201-4CBF-45A2-A013-52E840415592}"/>
    <dataValidation allowBlank="1" showInputMessage="1" showErrorMessage="1" prompt="Total absolute gross derivative value must meet or exceed the total absolute market value of derivatives_x000a_" sqref="AD102:AD103" xr:uid="{9F560695-B662-4D90-80E0-3E8FE4F9DAED}"/>
    <dataValidation allowBlank="1" showInputMessage="1" showErrorMessage="1" prompt="Must sum to 100 (or 100%) as a share of NAV" sqref="AQ102:AQ103 AU102:AU103 AI102:AI103 AM102:AM103" xr:uid="{1248C15C-193D-45F0-B333-1D5A59083148}"/>
    <dataValidation allowBlank="1" showInputMessage="1" showErrorMessage="1" prompt="Must be smaller than or equal to 1" sqref="AG102:AG103" xr:uid="{F4CCDB8E-2978-42AE-8129-100882B46F02}"/>
    <dataValidation allowBlank="1" showInputMessage="1" showErrorMessage="1" prompt="Must equal 1" sqref="W102:W103 AB102:AB103" xr:uid="{8C638E5C-9893-4961-A2D2-689431D8CF49}"/>
    <dataValidation allowBlank="1" showInputMessage="1" showErrorMessage="1" prompt="Must equal 0" sqref="X102:X103" xr:uid="{3F04DD9F-74AD-46CA-801B-372B7B952019}"/>
    <dataValidation allowBlank="1" showInputMessage="1" showErrorMessage="1" prompt="Must equal 0_x000a_" sqref="AC102:AC103" xr:uid="{63138CA9-FF4F-493E-8B7E-D0DDBBD7E56E}"/>
    <dataValidation allowBlank="1" showInputMessage="1" showErrorMessage="1" prompt="Must equal 100 or 1_x000a_" sqref="AV102:AW103" xr:uid="{2EAB6C00-D2A8-4ACE-9DEF-13BC9D5CFB02}"/>
    <dataValidation allowBlank="1" showInputMessage="1" showErrorMessage="1" prompt="Must equal 0 or 99" sqref="AP102:AP103 AX102:AX103 AT102:AT103" xr:uid="{0772A572-850A-440A-A22D-212C65D568E8}"/>
    <dataValidation allowBlank="1" showInputMessage="1" showErrorMessage="1" prompt="Gross notional must be equal to or greater than market value_x000a_" sqref="AH102:AH103" xr:uid="{099D4268-B602-458A-8331-A74D3B60005B}"/>
    <dataValidation allowBlank="1" showInputMessage="1" showErrorMessage="1" prompt="Returns cannot be below -100%, net returns cannot exceed gross returns and returns of more than +100% receive a soft warning" sqref="Q102:S103" xr:uid="{96F4862D-6CD2-4D52-AA32-62EFA2E6A076}"/>
    <dataValidation allowBlank="1" showInputMessage="1" showErrorMessage="1" prompt="A valid LEI must have 20 characters" sqref="L102:N103" xr:uid="{F045003C-261B-40CB-8B98-FC2256EC258F}"/>
    <dataValidation allowBlank="1" showInputMessage="1" showErrorMessage="1" prompt="Mandatory fields are orange in the Survey tab and are identified as such in the Defintions tab's Validation column." sqref="J102:K103" xr:uid="{7A57B916-BCF6-40E3-933D-F824D9A197EA}"/>
    <dataValidation allowBlank="1" showInputMessage="1" showErrorMessage="1" prompt="Must pass all tests up to Geography" sqref="E102:E103" xr:uid="{D0E8DAC0-CB55-4112-BF6C-248080AE6D4F}"/>
    <dataValidation allowBlank="1" showInputMessage="1" showErrorMessage="1" prompt="Must pass all tests_x000a_" sqref="D102:D103" xr:uid="{60BF4D4F-92A7-4AD6-9320-4F1DD3521E23}"/>
    <dataValidation allowBlank="1" showInputMessage="1" showErrorMessage="1" prompt="Must equal  0 or 99" sqref="AL102:AL103" xr:uid="{1CC70F3A-D4C3-432C-A2F5-568B3DA33FB1}"/>
    <dataValidation allowBlank="1" showInputMessage="1" showErrorMessage="1" prompt="Must equal 100 or 1" sqref="AR102:AS103 AJ102:AK103 AN102:AO103" xr:uid="{BC66FA42-2ACC-4D1B-A2C7-E7689320D248}"/>
    <dataValidation allowBlank="1" showInputMessage="1" showErrorMessage="1" prompt="Must equal 5_x000a_" sqref="H102:H103" xr:uid="{78850E83-B802-4080-BF9E-DE84A5079802}"/>
    <dataValidation allowBlank="1" showInputMessage="1" showErrorMessage="1" prompt="Must equal 134" sqref="I102:I103" xr:uid="{C8951BC6-1390-49D5-BB12-650944ECD9F0}"/>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F3BC6-1B13-4253-85BE-DCE5BE865E2E}">
  <dimension ref="A1:XEX154"/>
  <sheetViews>
    <sheetView zoomScale="85" zoomScaleNormal="85" workbookViewId="0">
      <pane xSplit="1" ySplit="1" topLeftCell="B2" activePane="bottomRight" state="frozen"/>
      <selection pane="topRight" activeCell="B1" sqref="B1"/>
      <selection pane="bottomLeft" activeCell="A2" sqref="A2"/>
      <selection pane="bottomRight"/>
    </sheetView>
  </sheetViews>
  <sheetFormatPr defaultColWidth="9.1796875" defaultRowHeight="14.5" zeroHeight="1" x14ac:dyDescent="0.35"/>
  <cols>
    <col min="1" max="1" width="57.26953125" style="20" customWidth="1"/>
    <col min="2" max="2" width="36.54296875" customWidth="1"/>
    <col min="3" max="3" width="35.26953125" style="20" customWidth="1"/>
    <col min="4" max="4" width="12.1796875" style="20" customWidth="1"/>
    <col min="5" max="5" width="38.81640625" style="20" customWidth="1"/>
    <col min="6" max="6" width="19.81640625" style="20" customWidth="1"/>
    <col min="7" max="7" width="52.453125" style="20" customWidth="1"/>
    <col min="8" max="8" width="43.81640625" style="36" customWidth="1"/>
    <col min="9" max="9" width="144.7265625" style="20" customWidth="1"/>
    <col min="10" max="10" width="86.453125" customWidth="1"/>
    <col min="11" max="11" width="12.1796875" style="20" customWidth="1"/>
    <col min="12" max="12" width="12.26953125" style="22" customWidth="1"/>
    <col min="13" max="16384" width="9.1796875" style="20"/>
  </cols>
  <sheetData>
    <row r="1" spans="1:12" ht="13.5" customHeight="1" x14ac:dyDescent="0.35">
      <c r="A1" s="20" t="s">
        <v>71</v>
      </c>
      <c r="B1" s="20" t="s">
        <v>72</v>
      </c>
      <c r="C1" s="20" t="s">
        <v>73</v>
      </c>
      <c r="D1" s="20" t="s">
        <v>74</v>
      </c>
      <c r="E1" s="20" t="s">
        <v>75</v>
      </c>
      <c r="F1" s="20" t="s">
        <v>76</v>
      </c>
      <c r="G1" s="20" t="s">
        <v>77</v>
      </c>
      <c r="H1" s="36" t="s">
        <v>19</v>
      </c>
      <c r="I1" s="22" t="s">
        <v>78</v>
      </c>
      <c r="J1" s="20" t="s">
        <v>80</v>
      </c>
      <c r="K1" s="20" t="s">
        <v>79</v>
      </c>
      <c r="L1" s="20"/>
    </row>
    <row r="2" spans="1:12" ht="13.5" customHeight="1" x14ac:dyDescent="0.35">
      <c r="A2" s="76" t="s">
        <v>77</v>
      </c>
      <c r="B2" s="76" t="s">
        <v>81</v>
      </c>
      <c r="C2" s="76" t="s">
        <v>82</v>
      </c>
      <c r="D2" s="76" t="s">
        <v>83</v>
      </c>
      <c r="E2" s="76" t="s">
        <v>84</v>
      </c>
      <c r="F2" s="76" t="s">
        <v>84</v>
      </c>
      <c r="G2" s="76" t="s">
        <v>85</v>
      </c>
      <c r="H2" s="77"/>
      <c r="I2" s="78" t="s">
        <v>420</v>
      </c>
      <c r="J2" s="76"/>
      <c r="K2" s="79"/>
      <c r="L2" s="20"/>
    </row>
    <row r="3" spans="1:12" ht="13.5" customHeight="1" x14ac:dyDescent="0.35">
      <c r="A3" s="76" t="s">
        <v>13</v>
      </c>
      <c r="B3" s="76" t="s">
        <v>81</v>
      </c>
      <c r="C3" s="76" t="s">
        <v>86</v>
      </c>
      <c r="D3" s="76" t="s">
        <v>83</v>
      </c>
      <c r="E3" s="76" t="s">
        <v>84</v>
      </c>
      <c r="F3" s="76" t="s">
        <v>84</v>
      </c>
      <c r="G3" s="76" t="s">
        <v>421</v>
      </c>
      <c r="H3" s="77" t="s">
        <v>87</v>
      </c>
      <c r="I3" s="78" t="s">
        <v>564</v>
      </c>
      <c r="J3" s="76"/>
      <c r="K3" s="79"/>
      <c r="L3" s="20"/>
    </row>
    <row r="4" spans="1:12" ht="13.5" customHeight="1" x14ac:dyDescent="0.35">
      <c r="A4" s="76" t="s">
        <v>88</v>
      </c>
      <c r="B4" s="76" t="s">
        <v>81</v>
      </c>
      <c r="C4" s="76" t="s">
        <v>89</v>
      </c>
      <c r="D4" s="76" t="s">
        <v>83</v>
      </c>
      <c r="E4" s="76" t="s">
        <v>84</v>
      </c>
      <c r="F4" s="76" t="s">
        <v>84</v>
      </c>
      <c r="G4" s="76" t="s">
        <v>84</v>
      </c>
      <c r="H4" s="77" t="s">
        <v>90</v>
      </c>
      <c r="I4" s="19" t="s">
        <v>91</v>
      </c>
      <c r="J4" s="76"/>
      <c r="K4" s="79"/>
      <c r="L4" s="20"/>
    </row>
    <row r="5" spans="1:12" ht="13.5" customHeight="1" x14ac:dyDescent="0.35">
      <c r="A5" s="76" t="s">
        <v>566</v>
      </c>
      <c r="B5" s="76" t="s">
        <v>81</v>
      </c>
      <c r="C5" s="76" t="s">
        <v>93</v>
      </c>
      <c r="D5" s="76" t="s">
        <v>92</v>
      </c>
      <c r="E5" s="76" t="s">
        <v>84</v>
      </c>
      <c r="F5" s="76" t="s">
        <v>84</v>
      </c>
      <c r="G5" s="76" t="s">
        <v>421</v>
      </c>
      <c r="H5" s="77" t="s">
        <v>94</v>
      </c>
      <c r="I5" s="78" t="s">
        <v>95</v>
      </c>
      <c r="J5" s="76"/>
      <c r="K5" s="80" t="s">
        <v>96</v>
      </c>
      <c r="L5" s="20"/>
    </row>
    <row r="6" spans="1:12" ht="13.5" customHeight="1" x14ac:dyDescent="0.35">
      <c r="A6" s="76" t="s">
        <v>565</v>
      </c>
      <c r="B6" s="76" t="s">
        <v>81</v>
      </c>
      <c r="C6" s="76" t="s">
        <v>97</v>
      </c>
      <c r="D6" s="76" t="s">
        <v>83</v>
      </c>
      <c r="E6" s="76" t="s">
        <v>84</v>
      </c>
      <c r="F6" s="76" t="s">
        <v>84</v>
      </c>
      <c r="G6" s="76" t="s">
        <v>421</v>
      </c>
      <c r="H6" s="77" t="s">
        <v>98</v>
      </c>
      <c r="I6" s="78" t="s">
        <v>650</v>
      </c>
      <c r="J6" s="76"/>
      <c r="K6" s="79"/>
      <c r="L6" s="20"/>
    </row>
    <row r="7" spans="1:12" ht="13.5" customHeight="1" x14ac:dyDescent="0.35">
      <c r="A7" s="76" t="s">
        <v>363</v>
      </c>
      <c r="B7" s="76" t="s">
        <v>81</v>
      </c>
      <c r="C7" s="76" t="s">
        <v>361</v>
      </c>
      <c r="D7" s="76" t="s">
        <v>83</v>
      </c>
      <c r="E7" s="76" t="s">
        <v>84</v>
      </c>
      <c r="F7" s="76" t="s">
        <v>84</v>
      </c>
      <c r="G7" s="76" t="s">
        <v>421</v>
      </c>
      <c r="H7" s="77" t="s">
        <v>11</v>
      </c>
      <c r="I7" s="81" t="s">
        <v>364</v>
      </c>
      <c r="J7" s="76"/>
      <c r="K7" s="82"/>
      <c r="L7" s="20"/>
    </row>
    <row r="8" spans="1:12" ht="13.5" customHeight="1" x14ac:dyDescent="0.35">
      <c r="A8" s="76" t="s">
        <v>360</v>
      </c>
      <c r="B8" s="76" t="s">
        <v>81</v>
      </c>
      <c r="C8" s="76" t="s">
        <v>99</v>
      </c>
      <c r="D8" s="76" t="s">
        <v>83</v>
      </c>
      <c r="E8" s="76" t="s">
        <v>84</v>
      </c>
      <c r="F8" s="76" t="s">
        <v>84</v>
      </c>
      <c r="G8" s="76" t="s">
        <v>372</v>
      </c>
      <c r="H8" s="37" t="s">
        <v>100</v>
      </c>
      <c r="I8" s="78" t="s">
        <v>651</v>
      </c>
      <c r="J8" s="76"/>
      <c r="K8" s="83" t="s">
        <v>400</v>
      </c>
      <c r="L8" s="20"/>
    </row>
    <row r="9" spans="1:12" ht="13" customHeight="1" x14ac:dyDescent="0.35">
      <c r="A9" s="82" t="s">
        <v>658</v>
      </c>
      <c r="B9" s="76" t="s">
        <v>81</v>
      </c>
      <c r="C9" s="76" t="s">
        <v>101</v>
      </c>
      <c r="D9" s="76" t="s">
        <v>83</v>
      </c>
      <c r="E9" s="76" t="s">
        <v>84</v>
      </c>
      <c r="F9" s="76" t="s">
        <v>84</v>
      </c>
      <c r="G9" s="76" t="s">
        <v>421</v>
      </c>
      <c r="H9" s="77" t="s">
        <v>393</v>
      </c>
      <c r="I9" s="78" t="s">
        <v>102</v>
      </c>
      <c r="J9" s="76"/>
      <c r="K9" s="79"/>
      <c r="L9" s="20"/>
    </row>
    <row r="10" spans="1:12" ht="13.5" customHeight="1" x14ac:dyDescent="0.35">
      <c r="A10" s="82" t="s">
        <v>527</v>
      </c>
      <c r="B10" s="76" t="s">
        <v>81</v>
      </c>
      <c r="C10" s="76" t="s">
        <v>103</v>
      </c>
      <c r="D10" s="76" t="s">
        <v>83</v>
      </c>
      <c r="E10" s="76" t="s">
        <v>84</v>
      </c>
      <c r="F10" s="76" t="s">
        <v>84</v>
      </c>
      <c r="G10" s="76" t="s">
        <v>421</v>
      </c>
      <c r="H10" s="77" t="s">
        <v>10</v>
      </c>
      <c r="I10" s="19" t="s">
        <v>634</v>
      </c>
      <c r="J10" s="76"/>
      <c r="K10" s="79"/>
      <c r="L10" s="20"/>
    </row>
    <row r="11" spans="1:12" ht="13.5" customHeight="1" x14ac:dyDescent="0.35">
      <c r="A11" s="76" t="s">
        <v>528</v>
      </c>
      <c r="B11" s="76" t="s">
        <v>81</v>
      </c>
      <c r="C11" s="76" t="s">
        <v>104</v>
      </c>
      <c r="D11" s="76" t="s">
        <v>83</v>
      </c>
      <c r="E11" s="76" t="s">
        <v>84</v>
      </c>
      <c r="F11" s="76" t="s">
        <v>84</v>
      </c>
      <c r="G11" s="76" t="s">
        <v>422</v>
      </c>
      <c r="H11" s="77" t="s">
        <v>35</v>
      </c>
      <c r="I11" s="19" t="s">
        <v>105</v>
      </c>
      <c r="J11" s="76"/>
      <c r="K11" s="79"/>
      <c r="L11" s="20"/>
    </row>
    <row r="12" spans="1:12" ht="13.5" customHeight="1" x14ac:dyDescent="0.35">
      <c r="A12" s="76" t="s">
        <v>106</v>
      </c>
      <c r="B12" s="76" t="s">
        <v>81</v>
      </c>
      <c r="C12" s="76" t="s">
        <v>107</v>
      </c>
      <c r="D12" s="76" t="s">
        <v>83</v>
      </c>
      <c r="E12" s="76" t="s">
        <v>84</v>
      </c>
      <c r="F12" s="76" t="s">
        <v>84</v>
      </c>
      <c r="G12" s="76" t="s">
        <v>84</v>
      </c>
      <c r="H12" s="37" t="s">
        <v>108</v>
      </c>
      <c r="I12" s="78" t="s">
        <v>109</v>
      </c>
      <c r="J12" s="76"/>
      <c r="K12" s="79"/>
      <c r="L12" s="20"/>
    </row>
    <row r="13" spans="1:12" ht="13.5" customHeight="1" x14ac:dyDescent="0.35">
      <c r="A13" s="82" t="s">
        <v>110</v>
      </c>
      <c r="B13" s="76" t="s">
        <v>81</v>
      </c>
      <c r="C13" s="76" t="s">
        <v>111</v>
      </c>
      <c r="D13" s="76" t="s">
        <v>112</v>
      </c>
      <c r="E13" s="76" t="s">
        <v>84</v>
      </c>
      <c r="F13" s="76" t="s">
        <v>84</v>
      </c>
      <c r="G13" s="76" t="s">
        <v>421</v>
      </c>
      <c r="H13" s="73">
        <v>41078</v>
      </c>
      <c r="I13" s="78" t="s">
        <v>113</v>
      </c>
      <c r="J13" s="76"/>
      <c r="K13" s="79"/>
      <c r="L13" s="20"/>
    </row>
    <row r="14" spans="1:12" ht="13.5" customHeight="1" x14ac:dyDescent="0.35">
      <c r="A14" s="82" t="s">
        <v>529</v>
      </c>
      <c r="B14" s="76" t="s">
        <v>81</v>
      </c>
      <c r="C14" s="76" t="s">
        <v>114</v>
      </c>
      <c r="D14" s="76" t="s">
        <v>83</v>
      </c>
      <c r="E14" s="76" t="s">
        <v>84</v>
      </c>
      <c r="F14" s="76" t="s">
        <v>84</v>
      </c>
      <c r="G14" s="76" t="s">
        <v>422</v>
      </c>
      <c r="H14" s="73" t="s">
        <v>24</v>
      </c>
      <c r="I14" s="78" t="s">
        <v>115</v>
      </c>
      <c r="J14" s="76"/>
      <c r="K14" s="79"/>
      <c r="L14" s="20"/>
    </row>
    <row r="15" spans="1:12" ht="13.5" customHeight="1" x14ac:dyDescent="0.35">
      <c r="A15" s="76" t="s">
        <v>18</v>
      </c>
      <c r="B15" s="76" t="s">
        <v>81</v>
      </c>
      <c r="C15" s="76" t="s">
        <v>116</v>
      </c>
      <c r="D15" s="76" t="s">
        <v>83</v>
      </c>
      <c r="E15" s="76" t="s">
        <v>84</v>
      </c>
      <c r="F15" s="76" t="s">
        <v>84</v>
      </c>
      <c r="G15" s="76" t="s">
        <v>421</v>
      </c>
      <c r="H15" s="73" t="s">
        <v>117</v>
      </c>
      <c r="I15" s="21" t="s">
        <v>118</v>
      </c>
      <c r="J15" s="76"/>
      <c r="K15" s="79"/>
      <c r="L15" s="20"/>
    </row>
    <row r="16" spans="1:12" ht="13.5" customHeight="1" x14ac:dyDescent="0.35">
      <c r="A16" s="82" t="s">
        <v>530</v>
      </c>
      <c r="B16" s="76" t="s">
        <v>81</v>
      </c>
      <c r="C16" s="76" t="s">
        <v>119</v>
      </c>
      <c r="D16" s="76" t="s">
        <v>83</v>
      </c>
      <c r="E16" s="76" t="s">
        <v>84</v>
      </c>
      <c r="F16" s="76" t="s">
        <v>84</v>
      </c>
      <c r="G16" s="76" t="s">
        <v>422</v>
      </c>
      <c r="H16" s="73" t="s">
        <v>24</v>
      </c>
      <c r="I16" s="78" t="s">
        <v>115</v>
      </c>
      <c r="J16" s="76"/>
      <c r="K16" s="79"/>
      <c r="L16" s="20"/>
    </row>
    <row r="17" spans="1:12" ht="13.5" customHeight="1" x14ac:dyDescent="0.35">
      <c r="A17" s="82" t="s">
        <v>120</v>
      </c>
      <c r="B17" s="76" t="s">
        <v>81</v>
      </c>
      <c r="C17" s="76" t="s">
        <v>121</v>
      </c>
      <c r="D17" s="76" t="s">
        <v>83</v>
      </c>
      <c r="E17" s="76" t="s">
        <v>84</v>
      </c>
      <c r="F17" s="76" t="s">
        <v>84</v>
      </c>
      <c r="G17" s="76" t="s">
        <v>84</v>
      </c>
      <c r="H17" s="37" t="s">
        <v>117</v>
      </c>
      <c r="I17" s="21" t="s">
        <v>118</v>
      </c>
      <c r="J17" s="76"/>
      <c r="K17" s="79"/>
      <c r="L17" s="20"/>
    </row>
    <row r="18" spans="1:12" ht="13.5" customHeight="1" x14ac:dyDescent="0.35">
      <c r="A18" s="76" t="s">
        <v>14</v>
      </c>
      <c r="B18" s="76" t="s">
        <v>81</v>
      </c>
      <c r="C18" s="76" t="s">
        <v>122</v>
      </c>
      <c r="D18" s="76" t="s">
        <v>83</v>
      </c>
      <c r="E18" s="76" t="s">
        <v>84</v>
      </c>
      <c r="F18" s="76" t="s">
        <v>84</v>
      </c>
      <c r="G18" s="76" t="s">
        <v>422</v>
      </c>
      <c r="H18" s="37" t="s">
        <v>35</v>
      </c>
      <c r="I18" s="19" t="s">
        <v>567</v>
      </c>
      <c r="J18" s="76"/>
      <c r="K18" s="79"/>
      <c r="L18" s="20"/>
    </row>
    <row r="19" spans="1:12" ht="13.5" customHeight="1" x14ac:dyDescent="0.35">
      <c r="A19" s="76" t="s">
        <v>123</v>
      </c>
      <c r="B19" s="76" t="s">
        <v>81</v>
      </c>
      <c r="C19" s="76" t="s">
        <v>124</v>
      </c>
      <c r="D19" s="76" t="s">
        <v>83</v>
      </c>
      <c r="E19" s="76" t="s">
        <v>84</v>
      </c>
      <c r="F19" s="76" t="s">
        <v>84</v>
      </c>
      <c r="G19" s="76" t="s">
        <v>84</v>
      </c>
      <c r="H19" s="37" t="s">
        <v>125</v>
      </c>
      <c r="I19" s="78" t="s">
        <v>109</v>
      </c>
      <c r="J19" s="76"/>
      <c r="K19" s="79"/>
      <c r="L19" s="20"/>
    </row>
    <row r="20" spans="1:12" ht="13.5" customHeight="1" x14ac:dyDescent="0.35">
      <c r="A20" s="76" t="s">
        <v>126</v>
      </c>
      <c r="B20" s="76" t="s">
        <v>81</v>
      </c>
      <c r="C20" s="76" t="s">
        <v>127</v>
      </c>
      <c r="D20" s="76" t="s">
        <v>83</v>
      </c>
      <c r="E20" s="76" t="s">
        <v>84</v>
      </c>
      <c r="F20" s="76" t="s">
        <v>84</v>
      </c>
      <c r="G20" s="76" t="s">
        <v>84</v>
      </c>
      <c r="H20" s="77" t="s">
        <v>84</v>
      </c>
      <c r="I20" s="78" t="s">
        <v>128</v>
      </c>
      <c r="J20" s="76"/>
      <c r="K20" s="79"/>
      <c r="L20" s="20"/>
    </row>
    <row r="21" spans="1:12" ht="13.5" customHeight="1" x14ac:dyDescent="0.35">
      <c r="A21" s="82" t="s">
        <v>15</v>
      </c>
      <c r="B21" s="76" t="s">
        <v>129</v>
      </c>
      <c r="C21" s="76" t="s">
        <v>130</v>
      </c>
      <c r="D21" s="76" t="s">
        <v>83</v>
      </c>
      <c r="E21" s="76" t="s">
        <v>84</v>
      </c>
      <c r="F21" s="76" t="s">
        <v>84</v>
      </c>
      <c r="G21" s="76" t="s">
        <v>422</v>
      </c>
      <c r="H21" s="77" t="s">
        <v>11</v>
      </c>
      <c r="I21" s="78" t="s">
        <v>131</v>
      </c>
      <c r="J21" s="76"/>
      <c r="K21" s="79"/>
      <c r="L21" s="20"/>
    </row>
    <row r="22" spans="1:12" ht="13.5" customHeight="1" x14ac:dyDescent="0.35">
      <c r="A22" s="76" t="s">
        <v>404</v>
      </c>
      <c r="B22" s="76" t="s">
        <v>129</v>
      </c>
      <c r="C22" s="76" t="s">
        <v>132</v>
      </c>
      <c r="D22" s="76" t="s">
        <v>83</v>
      </c>
      <c r="E22" s="76" t="s">
        <v>84</v>
      </c>
      <c r="F22" s="76" t="s">
        <v>84</v>
      </c>
      <c r="G22" s="76" t="s">
        <v>422</v>
      </c>
      <c r="H22" s="77" t="s">
        <v>11</v>
      </c>
      <c r="I22" s="78" t="s">
        <v>133</v>
      </c>
      <c r="J22" s="76"/>
      <c r="K22" s="79"/>
      <c r="L22" s="20"/>
    </row>
    <row r="23" spans="1:12" ht="13.5" customHeight="1" x14ac:dyDescent="0.35">
      <c r="A23" s="76" t="s">
        <v>134</v>
      </c>
      <c r="B23" s="76" t="s">
        <v>129</v>
      </c>
      <c r="C23" s="7" t="s">
        <v>135</v>
      </c>
      <c r="D23" s="76" t="s">
        <v>83</v>
      </c>
      <c r="E23" s="76" t="s">
        <v>84</v>
      </c>
      <c r="F23" s="76" t="s">
        <v>84</v>
      </c>
      <c r="G23" s="76" t="s">
        <v>422</v>
      </c>
      <c r="H23" s="77" t="s">
        <v>11</v>
      </c>
      <c r="I23" s="78" t="s">
        <v>136</v>
      </c>
      <c r="J23" s="76"/>
      <c r="K23" s="79"/>
      <c r="L23" s="20"/>
    </row>
    <row r="24" spans="1:12" ht="13.5" customHeight="1" x14ac:dyDescent="0.35">
      <c r="A24" s="76" t="s">
        <v>359</v>
      </c>
      <c r="B24" s="76" t="s">
        <v>129</v>
      </c>
      <c r="C24" s="7" t="s">
        <v>137</v>
      </c>
      <c r="D24" s="76" t="s">
        <v>112</v>
      </c>
      <c r="E24" s="76" t="s">
        <v>84</v>
      </c>
      <c r="F24" s="76" t="s">
        <v>84</v>
      </c>
      <c r="G24" s="76" t="s">
        <v>84</v>
      </c>
      <c r="H24" s="84">
        <v>43502</v>
      </c>
      <c r="I24" s="78" t="s">
        <v>394</v>
      </c>
      <c r="J24" s="76"/>
      <c r="K24" s="79"/>
      <c r="L24" s="20"/>
    </row>
    <row r="25" spans="1:12" ht="30" customHeight="1" x14ac:dyDescent="0.35">
      <c r="A25" s="76" t="s">
        <v>403</v>
      </c>
      <c r="B25" s="76" t="s">
        <v>129</v>
      </c>
      <c r="C25" s="76" t="s">
        <v>138</v>
      </c>
      <c r="D25" s="76" t="s">
        <v>112</v>
      </c>
      <c r="E25" s="76" t="s">
        <v>84</v>
      </c>
      <c r="F25" s="76" t="s">
        <v>84</v>
      </c>
      <c r="G25" s="76" t="s">
        <v>84</v>
      </c>
      <c r="H25" s="84">
        <v>43660</v>
      </c>
      <c r="I25" s="78" t="s">
        <v>139</v>
      </c>
      <c r="J25" s="76"/>
      <c r="K25" s="79"/>
      <c r="L25" s="20"/>
    </row>
    <row r="26" spans="1:12" ht="13.5" customHeight="1" x14ac:dyDescent="0.35">
      <c r="A26" s="76" t="s">
        <v>140</v>
      </c>
      <c r="B26" s="76" t="s">
        <v>129</v>
      </c>
      <c r="C26" s="76" t="s">
        <v>141</v>
      </c>
      <c r="D26" s="76" t="s">
        <v>83</v>
      </c>
      <c r="E26" s="76" t="s">
        <v>84</v>
      </c>
      <c r="F26" s="76" t="s">
        <v>84</v>
      </c>
      <c r="G26" s="76" t="s">
        <v>422</v>
      </c>
      <c r="H26" s="77" t="s">
        <v>11</v>
      </c>
      <c r="I26" s="78" t="s">
        <v>142</v>
      </c>
      <c r="J26" s="76"/>
      <c r="K26" s="79"/>
      <c r="L26" s="20"/>
    </row>
    <row r="27" spans="1:12" ht="13.5" customHeight="1" x14ac:dyDescent="0.35">
      <c r="A27" s="76" t="s">
        <v>17</v>
      </c>
      <c r="B27" s="76" t="s">
        <v>129</v>
      </c>
      <c r="C27" s="76" t="s">
        <v>143</v>
      </c>
      <c r="D27" s="76" t="s">
        <v>83</v>
      </c>
      <c r="E27" s="76" t="s">
        <v>84</v>
      </c>
      <c r="F27" s="76" t="s">
        <v>84</v>
      </c>
      <c r="G27" s="76" t="s">
        <v>422</v>
      </c>
      <c r="H27" s="77" t="s">
        <v>12</v>
      </c>
      <c r="I27" s="78" t="s">
        <v>144</v>
      </c>
      <c r="J27" s="76"/>
      <c r="K27" s="79"/>
      <c r="L27" s="20"/>
    </row>
    <row r="28" spans="1:12" ht="30.75" customHeight="1" x14ac:dyDescent="0.35">
      <c r="A28" s="76" t="s">
        <v>405</v>
      </c>
      <c r="B28" s="76" t="s">
        <v>129</v>
      </c>
      <c r="C28" s="76" t="s">
        <v>145</v>
      </c>
      <c r="D28" s="76" t="s">
        <v>83</v>
      </c>
      <c r="E28" s="76" t="s">
        <v>84</v>
      </c>
      <c r="F28" s="76" t="s">
        <v>84</v>
      </c>
      <c r="G28" s="76" t="s">
        <v>439</v>
      </c>
      <c r="H28" s="77" t="s">
        <v>56</v>
      </c>
      <c r="I28" s="78" t="s">
        <v>146</v>
      </c>
      <c r="J28" s="76"/>
      <c r="K28" s="79"/>
      <c r="L28" s="20"/>
    </row>
    <row r="29" spans="1:12" ht="13.5" customHeight="1" x14ac:dyDescent="0.35">
      <c r="A29" s="76" t="s">
        <v>503</v>
      </c>
      <c r="B29" s="76" t="s">
        <v>129</v>
      </c>
      <c r="C29" s="76" t="s">
        <v>147</v>
      </c>
      <c r="D29" s="76" t="s">
        <v>83</v>
      </c>
      <c r="E29" s="76" t="s">
        <v>84</v>
      </c>
      <c r="F29" s="76" t="s">
        <v>84</v>
      </c>
      <c r="G29" s="76" t="s">
        <v>84</v>
      </c>
      <c r="H29" s="77" t="s">
        <v>397</v>
      </c>
      <c r="I29" s="78" t="s">
        <v>398</v>
      </c>
      <c r="J29" s="76"/>
      <c r="K29" s="79"/>
      <c r="L29" s="20"/>
    </row>
    <row r="30" spans="1:12" ht="13.5" customHeight="1" x14ac:dyDescent="0.35">
      <c r="A30" s="76" t="s">
        <v>148</v>
      </c>
      <c r="B30" s="76" t="s">
        <v>129</v>
      </c>
      <c r="C30" s="76" t="s">
        <v>149</v>
      </c>
      <c r="D30" s="76" t="s">
        <v>83</v>
      </c>
      <c r="E30" s="76" t="s">
        <v>84</v>
      </c>
      <c r="F30" s="76" t="s">
        <v>84</v>
      </c>
      <c r="G30" s="76" t="s">
        <v>84</v>
      </c>
      <c r="H30" s="77" t="s">
        <v>150</v>
      </c>
      <c r="I30" s="78" t="s">
        <v>151</v>
      </c>
      <c r="J30" s="76"/>
      <c r="K30" s="79"/>
      <c r="L30" s="20"/>
    </row>
    <row r="31" spans="1:12" ht="13.5" customHeight="1" x14ac:dyDescent="0.35">
      <c r="A31" s="76" t="s">
        <v>592</v>
      </c>
      <c r="B31" s="76" t="s">
        <v>626</v>
      </c>
      <c r="C31" s="76" t="s">
        <v>152</v>
      </c>
      <c r="D31" s="76" t="s">
        <v>92</v>
      </c>
      <c r="E31" s="76" t="s">
        <v>521</v>
      </c>
      <c r="F31" s="76" t="s">
        <v>153</v>
      </c>
      <c r="G31" s="76" t="s">
        <v>84</v>
      </c>
      <c r="H31" s="77">
        <v>9000000</v>
      </c>
      <c r="I31" s="78" t="s">
        <v>367</v>
      </c>
      <c r="J31" s="76"/>
      <c r="K31" s="79"/>
      <c r="L31" s="20"/>
    </row>
    <row r="32" spans="1:12" x14ac:dyDescent="0.35">
      <c r="A32" s="76" t="s">
        <v>593</v>
      </c>
      <c r="B32" s="76" t="s">
        <v>626</v>
      </c>
      <c r="C32" s="38" t="s">
        <v>154</v>
      </c>
      <c r="D32" s="76" t="s">
        <v>92</v>
      </c>
      <c r="E32" s="76" t="s">
        <v>521</v>
      </c>
      <c r="F32" s="76" t="s">
        <v>155</v>
      </c>
      <c r="G32" s="76" t="s">
        <v>155</v>
      </c>
      <c r="H32" s="77">
        <v>12000000</v>
      </c>
      <c r="I32" s="78" t="s">
        <v>572</v>
      </c>
      <c r="J32" s="76"/>
      <c r="K32" s="79"/>
      <c r="L32" s="20"/>
    </row>
    <row r="33" spans="1:12" x14ac:dyDescent="0.35">
      <c r="A33" s="76" t="s">
        <v>573</v>
      </c>
      <c r="B33" s="76" t="s">
        <v>626</v>
      </c>
      <c r="C33" s="38" t="s">
        <v>156</v>
      </c>
      <c r="D33" s="76" t="s">
        <v>92</v>
      </c>
      <c r="E33" s="76" t="s">
        <v>522</v>
      </c>
      <c r="F33" s="76" t="s">
        <v>153</v>
      </c>
      <c r="G33" s="76" t="s">
        <v>84</v>
      </c>
      <c r="H33" s="77">
        <v>1000000</v>
      </c>
      <c r="I33" s="78" t="s">
        <v>576</v>
      </c>
      <c r="J33" s="76"/>
      <c r="K33" s="79"/>
      <c r="L33" s="20"/>
    </row>
    <row r="34" spans="1:12" x14ac:dyDescent="0.35">
      <c r="A34" s="76" t="s">
        <v>574</v>
      </c>
      <c r="B34" s="76" t="s">
        <v>626</v>
      </c>
      <c r="C34" s="76" t="s">
        <v>157</v>
      </c>
      <c r="D34" s="76" t="s">
        <v>92</v>
      </c>
      <c r="E34" s="76" t="s">
        <v>522</v>
      </c>
      <c r="F34" s="76" t="s">
        <v>153</v>
      </c>
      <c r="G34" s="76" t="s">
        <v>84</v>
      </c>
      <c r="H34" s="77">
        <v>1500000</v>
      </c>
      <c r="I34" s="78" t="s">
        <v>367</v>
      </c>
      <c r="J34" s="76"/>
      <c r="K34" s="79"/>
      <c r="L34" s="20"/>
    </row>
    <row r="35" spans="1:12" ht="30" customHeight="1" x14ac:dyDescent="0.35">
      <c r="A35" s="82" t="s">
        <v>575</v>
      </c>
      <c r="B35" s="76" t="s">
        <v>626</v>
      </c>
      <c r="C35" s="76" t="s">
        <v>158</v>
      </c>
      <c r="D35" s="76" t="s">
        <v>92</v>
      </c>
      <c r="E35" s="76" t="s">
        <v>522</v>
      </c>
      <c r="F35" s="76" t="s">
        <v>153</v>
      </c>
      <c r="G35" s="82" t="s">
        <v>84</v>
      </c>
      <c r="H35" s="77">
        <v>500000</v>
      </c>
      <c r="I35" s="78" t="s">
        <v>367</v>
      </c>
      <c r="J35" s="76"/>
      <c r="K35" s="79"/>
      <c r="L35" s="20"/>
    </row>
    <row r="36" spans="1:12" ht="30" customHeight="1" x14ac:dyDescent="0.35">
      <c r="A36" s="82" t="s">
        <v>159</v>
      </c>
      <c r="B36" s="76" t="s">
        <v>626</v>
      </c>
      <c r="C36" s="76" t="s">
        <v>160</v>
      </c>
      <c r="D36" s="76" t="s">
        <v>83</v>
      </c>
      <c r="E36" s="76" t="s">
        <v>84</v>
      </c>
      <c r="F36" s="76" t="s">
        <v>84</v>
      </c>
      <c r="G36" s="82" t="s">
        <v>84</v>
      </c>
      <c r="H36" s="77" t="s">
        <v>84</v>
      </c>
      <c r="I36" s="82" t="s">
        <v>128</v>
      </c>
      <c r="J36" s="76"/>
      <c r="K36" s="79"/>
      <c r="L36" s="20"/>
    </row>
    <row r="37" spans="1:12" ht="31" customHeight="1" x14ac:dyDescent="0.35">
      <c r="A37" s="76" t="s">
        <v>161</v>
      </c>
      <c r="B37" s="76" t="s">
        <v>626</v>
      </c>
      <c r="C37" s="76" t="s">
        <v>162</v>
      </c>
      <c r="D37" s="76" t="s">
        <v>92</v>
      </c>
      <c r="E37" s="76" t="s">
        <v>84</v>
      </c>
      <c r="F37" s="76" t="s">
        <v>84</v>
      </c>
      <c r="G37" s="76" t="s">
        <v>84</v>
      </c>
      <c r="H37" s="119" t="s">
        <v>45</v>
      </c>
      <c r="I37" s="95" t="s">
        <v>541</v>
      </c>
      <c r="J37" s="76"/>
      <c r="K37" s="79"/>
      <c r="L37" s="20"/>
    </row>
    <row r="38" spans="1:12" ht="33.75" customHeight="1" x14ac:dyDescent="0.35">
      <c r="A38" s="76" t="s">
        <v>644</v>
      </c>
      <c r="B38" s="76" t="s">
        <v>626</v>
      </c>
      <c r="C38" s="76" t="s">
        <v>357</v>
      </c>
      <c r="D38" s="76" t="s">
        <v>92</v>
      </c>
      <c r="E38" s="82" t="s">
        <v>633</v>
      </c>
      <c r="F38" s="76" t="s">
        <v>163</v>
      </c>
      <c r="G38" s="82" t="s">
        <v>390</v>
      </c>
      <c r="H38" s="77">
        <v>0.33</v>
      </c>
      <c r="I38" s="78" t="s">
        <v>561</v>
      </c>
      <c r="J38" s="76"/>
      <c r="K38" s="79"/>
      <c r="L38" s="20"/>
    </row>
    <row r="39" spans="1:12" ht="33.75" customHeight="1" x14ac:dyDescent="0.35">
      <c r="A39" s="82" t="s">
        <v>645</v>
      </c>
      <c r="B39" s="76" t="s">
        <v>626</v>
      </c>
      <c r="C39" s="76" t="s">
        <v>358</v>
      </c>
      <c r="D39" s="76" t="s">
        <v>92</v>
      </c>
      <c r="E39" s="76" t="s">
        <v>633</v>
      </c>
      <c r="F39" s="76" t="s">
        <v>163</v>
      </c>
      <c r="G39" s="82" t="s">
        <v>391</v>
      </c>
      <c r="H39" s="77">
        <v>0.33</v>
      </c>
      <c r="I39" s="95" t="s">
        <v>568</v>
      </c>
      <c r="J39" s="76"/>
      <c r="K39" s="79"/>
      <c r="L39" s="20"/>
    </row>
    <row r="40" spans="1:12" ht="13.5" customHeight="1" x14ac:dyDescent="0.35">
      <c r="A40" s="76" t="s">
        <v>164</v>
      </c>
      <c r="B40" s="76" t="s">
        <v>626</v>
      </c>
      <c r="C40" s="76" t="s">
        <v>165</v>
      </c>
      <c r="D40" s="76" t="s">
        <v>83</v>
      </c>
      <c r="E40" s="76" t="s">
        <v>84</v>
      </c>
      <c r="F40" s="76" t="s">
        <v>84</v>
      </c>
      <c r="G40" s="76" t="s">
        <v>84</v>
      </c>
      <c r="H40" s="77" t="s">
        <v>84</v>
      </c>
      <c r="I40" s="78" t="s">
        <v>166</v>
      </c>
      <c r="J40" s="76"/>
      <c r="K40" s="79"/>
      <c r="L40" s="20"/>
    </row>
    <row r="41" spans="1:12" ht="13.5" customHeight="1" x14ac:dyDescent="0.35">
      <c r="A41" s="76" t="s">
        <v>167</v>
      </c>
      <c r="B41" s="76" t="s">
        <v>626</v>
      </c>
      <c r="C41" s="76" t="s">
        <v>168</v>
      </c>
      <c r="D41" s="76" t="s">
        <v>92</v>
      </c>
      <c r="E41" s="76" t="s">
        <v>523</v>
      </c>
      <c r="F41" s="76" t="s">
        <v>153</v>
      </c>
      <c r="G41" s="76" t="s">
        <v>594</v>
      </c>
      <c r="H41" s="77"/>
      <c r="I41" s="78" t="s">
        <v>562</v>
      </c>
      <c r="J41" s="76"/>
      <c r="K41" s="79"/>
      <c r="L41" s="20"/>
    </row>
    <row r="42" spans="1:12" ht="13.5" customHeight="1" x14ac:dyDescent="0.35">
      <c r="A42" s="76" t="s">
        <v>169</v>
      </c>
      <c r="B42" s="24" t="s">
        <v>170</v>
      </c>
      <c r="C42" s="121" t="s">
        <v>171</v>
      </c>
      <c r="D42" s="76" t="s">
        <v>92</v>
      </c>
      <c r="E42" s="76" t="s">
        <v>523</v>
      </c>
      <c r="F42" s="76" t="s">
        <v>153</v>
      </c>
      <c r="G42" s="76" t="s">
        <v>594</v>
      </c>
      <c r="H42" s="77"/>
      <c r="I42" s="78" t="s">
        <v>562</v>
      </c>
      <c r="J42" s="76"/>
      <c r="K42" s="79"/>
      <c r="L42" s="20"/>
    </row>
    <row r="43" spans="1:12" ht="13.5" customHeight="1" x14ac:dyDescent="0.35">
      <c r="A43" s="76" t="s">
        <v>172</v>
      </c>
      <c r="B43" s="24" t="s">
        <v>170</v>
      </c>
      <c r="C43" s="76" t="s">
        <v>173</v>
      </c>
      <c r="D43" s="76" t="s">
        <v>92</v>
      </c>
      <c r="E43" s="76" t="s">
        <v>523</v>
      </c>
      <c r="F43" s="76" t="s">
        <v>153</v>
      </c>
      <c r="G43" s="76" t="s">
        <v>594</v>
      </c>
      <c r="H43" s="77">
        <v>13000000</v>
      </c>
      <c r="I43" s="78" t="s">
        <v>562</v>
      </c>
      <c r="J43" s="76"/>
      <c r="K43" s="79"/>
      <c r="L43" s="20"/>
    </row>
    <row r="44" spans="1:12" ht="13.5" customHeight="1" x14ac:dyDescent="0.35">
      <c r="A44" s="76" t="s">
        <v>174</v>
      </c>
      <c r="B44" s="24" t="s">
        <v>170</v>
      </c>
      <c r="C44" s="76" t="s">
        <v>175</v>
      </c>
      <c r="D44" s="76" t="s">
        <v>92</v>
      </c>
      <c r="E44" s="76" t="s">
        <v>523</v>
      </c>
      <c r="F44" s="76" t="s">
        <v>153</v>
      </c>
      <c r="G44" s="76" t="s">
        <v>594</v>
      </c>
      <c r="H44" s="77"/>
      <c r="I44" s="78" t="s">
        <v>562</v>
      </c>
      <c r="J44" s="76"/>
      <c r="K44" s="79"/>
      <c r="L44" s="20"/>
    </row>
    <row r="45" spans="1:12" ht="13.5" customHeight="1" x14ac:dyDescent="0.35">
      <c r="A45" s="76" t="s">
        <v>176</v>
      </c>
      <c r="B45" s="76" t="s">
        <v>170</v>
      </c>
      <c r="C45" s="76" t="s">
        <v>177</v>
      </c>
      <c r="D45" s="76" t="s">
        <v>92</v>
      </c>
      <c r="E45" s="76" t="s">
        <v>523</v>
      </c>
      <c r="F45" s="76" t="s">
        <v>153</v>
      </c>
      <c r="G45" s="76" t="s">
        <v>594</v>
      </c>
      <c r="H45" s="77"/>
      <c r="I45" s="78" t="s">
        <v>178</v>
      </c>
      <c r="J45" s="76"/>
      <c r="K45" s="79"/>
      <c r="L45" s="20"/>
    </row>
    <row r="46" spans="1:12" ht="13.5" customHeight="1" x14ac:dyDescent="0.35">
      <c r="A46" s="76" t="s">
        <v>648</v>
      </c>
      <c r="B46" s="76" t="s">
        <v>170</v>
      </c>
      <c r="C46" s="76" t="s">
        <v>179</v>
      </c>
      <c r="D46" s="76" t="s">
        <v>92</v>
      </c>
      <c r="E46" s="76" t="s">
        <v>523</v>
      </c>
      <c r="F46" s="76" t="s">
        <v>153</v>
      </c>
      <c r="G46" s="76" t="s">
        <v>594</v>
      </c>
      <c r="H46" s="77"/>
      <c r="I46" s="78" t="s">
        <v>569</v>
      </c>
      <c r="J46" s="76"/>
      <c r="K46" s="79"/>
      <c r="L46" s="20"/>
    </row>
    <row r="47" spans="1:12" ht="13.5" customHeight="1" x14ac:dyDescent="0.35">
      <c r="A47" s="76" t="s">
        <v>417</v>
      </c>
      <c r="B47" s="76" t="s">
        <v>170</v>
      </c>
      <c r="C47" s="76" t="s">
        <v>180</v>
      </c>
      <c r="D47" s="76" t="s">
        <v>83</v>
      </c>
      <c r="E47" s="76" t="s">
        <v>84</v>
      </c>
      <c r="F47" s="76" t="s">
        <v>84</v>
      </c>
      <c r="G47" s="76" t="s">
        <v>84</v>
      </c>
      <c r="H47" s="77" t="s">
        <v>84</v>
      </c>
      <c r="I47" s="78" t="s">
        <v>128</v>
      </c>
      <c r="J47" s="76"/>
      <c r="K47" s="79"/>
      <c r="L47" s="20"/>
    </row>
    <row r="48" spans="1:12" ht="13.5" customHeight="1" x14ac:dyDescent="0.35">
      <c r="A48" s="76" t="s">
        <v>181</v>
      </c>
      <c r="B48" s="76" t="s">
        <v>182</v>
      </c>
      <c r="C48" s="76" t="s">
        <v>183</v>
      </c>
      <c r="D48" s="76" t="s">
        <v>92</v>
      </c>
      <c r="E48" s="76" t="s">
        <v>524</v>
      </c>
      <c r="F48" s="76" t="s">
        <v>153</v>
      </c>
      <c r="G48" s="76" t="s">
        <v>594</v>
      </c>
      <c r="H48" s="77"/>
      <c r="I48" s="78" t="s">
        <v>563</v>
      </c>
      <c r="J48" s="76"/>
      <c r="K48" s="79"/>
      <c r="L48" s="20"/>
    </row>
    <row r="49" spans="1:12 16378:16378" ht="13.5" customHeight="1" x14ac:dyDescent="0.35">
      <c r="A49" s="76" t="s">
        <v>184</v>
      </c>
      <c r="B49" s="76" t="s">
        <v>182</v>
      </c>
      <c r="C49" s="76" t="s">
        <v>185</v>
      </c>
      <c r="D49" s="76" t="s">
        <v>92</v>
      </c>
      <c r="E49" s="76" t="s">
        <v>524</v>
      </c>
      <c r="F49" s="76" t="s">
        <v>153</v>
      </c>
      <c r="G49" s="76" t="s">
        <v>594</v>
      </c>
      <c r="H49" s="77"/>
      <c r="I49" s="78" t="s">
        <v>563</v>
      </c>
      <c r="J49" s="76"/>
      <c r="K49" s="79"/>
      <c r="L49" s="20"/>
    </row>
    <row r="50" spans="1:12 16378:16378" ht="13.5" customHeight="1" x14ac:dyDescent="0.35">
      <c r="A50" s="76" t="s">
        <v>186</v>
      </c>
      <c r="B50" s="76" t="s">
        <v>182</v>
      </c>
      <c r="C50" s="76" t="s">
        <v>187</v>
      </c>
      <c r="D50" s="76" t="s">
        <v>92</v>
      </c>
      <c r="E50" s="76" t="s">
        <v>524</v>
      </c>
      <c r="F50" s="76" t="s">
        <v>153</v>
      </c>
      <c r="G50" s="76" t="s">
        <v>594</v>
      </c>
      <c r="H50" s="77"/>
      <c r="I50" s="78" t="s">
        <v>563</v>
      </c>
      <c r="J50" s="76"/>
      <c r="K50" s="79"/>
      <c r="L50" s="20"/>
    </row>
    <row r="51" spans="1:12 16378:16378" ht="13.5" customHeight="1" x14ac:dyDescent="0.35">
      <c r="A51" s="76" t="s">
        <v>188</v>
      </c>
      <c r="B51" s="76" t="s">
        <v>182</v>
      </c>
      <c r="C51" s="76" t="s">
        <v>189</v>
      </c>
      <c r="D51" s="76" t="s">
        <v>92</v>
      </c>
      <c r="E51" s="76" t="s">
        <v>524</v>
      </c>
      <c r="F51" s="76" t="s">
        <v>153</v>
      </c>
      <c r="G51" s="76" t="s">
        <v>594</v>
      </c>
      <c r="H51" s="77"/>
      <c r="I51" s="78" t="s">
        <v>563</v>
      </c>
      <c r="J51" s="76"/>
      <c r="K51" s="79"/>
      <c r="L51" s="20"/>
    </row>
    <row r="52" spans="1:12 16378:16378" ht="30" customHeight="1" x14ac:dyDescent="0.35">
      <c r="A52" s="76" t="s">
        <v>190</v>
      </c>
      <c r="B52" s="76" t="s">
        <v>182</v>
      </c>
      <c r="C52" s="76" t="s">
        <v>191</v>
      </c>
      <c r="D52" s="76" t="s">
        <v>92</v>
      </c>
      <c r="E52" s="76" t="s">
        <v>524</v>
      </c>
      <c r="F52" s="76" t="s">
        <v>153</v>
      </c>
      <c r="G52" s="76" t="s">
        <v>594</v>
      </c>
      <c r="H52" s="77"/>
      <c r="I52" s="19" t="s">
        <v>178</v>
      </c>
      <c r="J52" s="76"/>
      <c r="K52" s="79"/>
      <c r="L52" s="20"/>
    </row>
    <row r="53" spans="1:12 16378:16378" ht="13.5" customHeight="1" x14ac:dyDescent="0.35">
      <c r="A53" s="76" t="s">
        <v>649</v>
      </c>
      <c r="B53" s="76" t="s">
        <v>182</v>
      </c>
      <c r="C53" s="76" t="s">
        <v>192</v>
      </c>
      <c r="D53" s="76" t="s">
        <v>92</v>
      </c>
      <c r="E53" s="76" t="s">
        <v>524</v>
      </c>
      <c r="F53" s="76" t="s">
        <v>153</v>
      </c>
      <c r="G53" s="76" t="s">
        <v>594</v>
      </c>
      <c r="H53" s="77">
        <v>1000000</v>
      </c>
      <c r="I53" s="78" t="s">
        <v>570</v>
      </c>
      <c r="J53" s="76"/>
      <c r="K53" s="79"/>
      <c r="L53" s="20"/>
    </row>
    <row r="54" spans="1:12 16378:16378" ht="30" customHeight="1" thickBot="1" x14ac:dyDescent="0.4">
      <c r="A54" s="76" t="s">
        <v>418</v>
      </c>
      <c r="B54" s="76" t="s">
        <v>182</v>
      </c>
      <c r="C54" s="76" t="s">
        <v>193</v>
      </c>
      <c r="D54" s="76" t="s">
        <v>83</v>
      </c>
      <c r="E54" s="76" t="s">
        <v>84</v>
      </c>
      <c r="F54" s="76" t="s">
        <v>84</v>
      </c>
      <c r="G54" s="76" t="s">
        <v>84</v>
      </c>
      <c r="H54" s="77" t="s">
        <v>84</v>
      </c>
      <c r="I54" s="19" t="s">
        <v>128</v>
      </c>
      <c r="J54" s="76"/>
      <c r="K54" s="79"/>
      <c r="L54" s="20"/>
    </row>
    <row r="55" spans="1:12 16378:16378" ht="31.5" customHeight="1" thickBot="1" x14ac:dyDescent="0.4">
      <c r="A55" s="122" t="s">
        <v>629</v>
      </c>
      <c r="B55" s="76" t="s">
        <v>194</v>
      </c>
      <c r="C55" s="76" t="s">
        <v>195</v>
      </c>
      <c r="D55" s="76" t="s">
        <v>92</v>
      </c>
      <c r="E55" s="76" t="s">
        <v>523</v>
      </c>
      <c r="F55" s="76" t="s">
        <v>153</v>
      </c>
      <c r="G55" s="76" t="s">
        <v>594</v>
      </c>
      <c r="H55" s="77"/>
      <c r="I55" s="78" t="s">
        <v>583</v>
      </c>
      <c r="J55" s="76"/>
      <c r="K55" s="79"/>
      <c r="L55" s="20"/>
    </row>
    <row r="56" spans="1:12 16378:16378" ht="13.5" customHeight="1" x14ac:dyDescent="0.35">
      <c r="A56" s="76" t="s">
        <v>196</v>
      </c>
      <c r="B56" s="76" t="s">
        <v>194</v>
      </c>
      <c r="C56" s="76" t="s">
        <v>197</v>
      </c>
      <c r="D56" s="76" t="s">
        <v>92</v>
      </c>
      <c r="E56" s="76" t="s">
        <v>523</v>
      </c>
      <c r="F56" s="76" t="s">
        <v>153</v>
      </c>
      <c r="G56" s="76" t="s">
        <v>594</v>
      </c>
      <c r="H56" s="77"/>
      <c r="I56" s="78" t="s">
        <v>198</v>
      </c>
      <c r="J56" s="76"/>
      <c r="K56" s="79"/>
      <c r="L56" s="20"/>
    </row>
    <row r="57" spans="1:12 16378:16378" ht="13.5" customHeight="1" x14ac:dyDescent="0.35">
      <c r="A57" s="76" t="s">
        <v>199</v>
      </c>
      <c r="B57" s="76" t="s">
        <v>194</v>
      </c>
      <c r="C57" s="76" t="s">
        <v>200</v>
      </c>
      <c r="D57" s="76" t="s">
        <v>92</v>
      </c>
      <c r="E57" s="76" t="s">
        <v>523</v>
      </c>
      <c r="F57" s="76" t="s">
        <v>153</v>
      </c>
      <c r="G57" s="76" t="s">
        <v>594</v>
      </c>
      <c r="H57" s="77">
        <v>10000000</v>
      </c>
      <c r="I57" s="78" t="s">
        <v>201</v>
      </c>
      <c r="J57" s="76"/>
      <c r="K57" s="79"/>
      <c r="L57" s="20"/>
    </row>
    <row r="58" spans="1:12 16378:16378" ht="13.5" customHeight="1" x14ac:dyDescent="0.35">
      <c r="A58" s="76" t="s">
        <v>202</v>
      </c>
      <c r="B58" s="76" t="s">
        <v>194</v>
      </c>
      <c r="C58" s="76" t="s">
        <v>203</v>
      </c>
      <c r="D58" s="76" t="s">
        <v>92</v>
      </c>
      <c r="E58" s="76" t="s">
        <v>523</v>
      </c>
      <c r="F58" s="76" t="s">
        <v>153</v>
      </c>
      <c r="G58" s="76" t="s">
        <v>594</v>
      </c>
      <c r="H58" s="77"/>
      <c r="I58" s="78" t="s">
        <v>368</v>
      </c>
      <c r="J58" s="76"/>
      <c r="K58" s="79"/>
      <c r="L58" s="20"/>
    </row>
    <row r="59" spans="1:12 16378:16378" ht="13.5" customHeight="1" x14ac:dyDescent="0.35">
      <c r="A59" s="76" t="s">
        <v>204</v>
      </c>
      <c r="B59" s="76" t="s">
        <v>194</v>
      </c>
      <c r="C59" s="76" t="s">
        <v>205</v>
      </c>
      <c r="D59" s="76" t="s">
        <v>92</v>
      </c>
      <c r="E59" s="76" t="s">
        <v>523</v>
      </c>
      <c r="F59" s="76" t="s">
        <v>153</v>
      </c>
      <c r="G59" s="76" t="s">
        <v>594</v>
      </c>
      <c r="H59" s="77"/>
      <c r="I59" s="78" t="s">
        <v>206</v>
      </c>
      <c r="J59" s="76"/>
      <c r="K59" s="79"/>
      <c r="L59" s="20"/>
    </row>
    <row r="60" spans="1:12 16378:16378" ht="29.25" customHeight="1" x14ac:dyDescent="0.35">
      <c r="A60" s="76" t="s">
        <v>207</v>
      </c>
      <c r="B60" s="76" t="s">
        <v>194</v>
      </c>
      <c r="C60" s="76" t="s">
        <v>208</v>
      </c>
      <c r="D60" s="76" t="s">
        <v>92</v>
      </c>
      <c r="E60" s="76" t="s">
        <v>523</v>
      </c>
      <c r="F60" s="76" t="s">
        <v>153</v>
      </c>
      <c r="G60" s="76" t="s">
        <v>594</v>
      </c>
      <c r="H60" s="77"/>
      <c r="I60" s="78" t="s">
        <v>392</v>
      </c>
      <c r="J60" s="76"/>
      <c r="K60" s="79"/>
      <c r="L60" s="20"/>
    </row>
    <row r="61" spans="1:12 16378:16378" ht="13.5" customHeight="1" x14ac:dyDescent="0.35">
      <c r="A61" s="76" t="s">
        <v>210</v>
      </c>
      <c r="B61" s="76" t="s">
        <v>194</v>
      </c>
      <c r="C61" s="76" t="s">
        <v>211</v>
      </c>
      <c r="D61" s="76" t="s">
        <v>92</v>
      </c>
      <c r="E61" s="76" t="s">
        <v>523</v>
      </c>
      <c r="F61" s="76" t="s">
        <v>153</v>
      </c>
      <c r="G61" s="76" t="s">
        <v>594</v>
      </c>
      <c r="H61" s="77"/>
      <c r="I61" s="19" t="s">
        <v>212</v>
      </c>
      <c r="J61" s="76"/>
      <c r="K61" s="79"/>
      <c r="L61" s="20"/>
    </row>
    <row r="62" spans="1:12 16378:16378" ht="30" customHeight="1" x14ac:dyDescent="0.35">
      <c r="A62" s="76" t="s">
        <v>447</v>
      </c>
      <c r="B62" s="19" t="s">
        <v>194</v>
      </c>
      <c r="C62" s="76" t="s">
        <v>213</v>
      </c>
      <c r="D62" s="76" t="s">
        <v>92</v>
      </c>
      <c r="E62" s="20" t="s">
        <v>523</v>
      </c>
      <c r="F62" s="20" t="s">
        <v>153</v>
      </c>
      <c r="G62" s="20" t="s">
        <v>594</v>
      </c>
      <c r="H62" s="20"/>
      <c r="I62" s="13" t="s">
        <v>214</v>
      </c>
      <c r="J62" s="20"/>
      <c r="L62" s="20"/>
      <c r="XEX62" s="76"/>
    </row>
    <row r="63" spans="1:12 16378:16378" ht="13.5" customHeight="1" x14ac:dyDescent="0.35">
      <c r="A63" s="76" t="s">
        <v>429</v>
      </c>
      <c r="B63" s="76" t="s">
        <v>194</v>
      </c>
      <c r="C63" s="76" t="s">
        <v>215</v>
      </c>
      <c r="D63" s="76" t="s">
        <v>92</v>
      </c>
      <c r="E63" s="76" t="s">
        <v>523</v>
      </c>
      <c r="F63" s="76" t="s">
        <v>153</v>
      </c>
      <c r="G63" s="76" t="s">
        <v>594</v>
      </c>
      <c r="H63" s="77"/>
      <c r="I63" s="78" t="s">
        <v>216</v>
      </c>
      <c r="J63" s="76"/>
      <c r="K63" s="79"/>
      <c r="L63" s="20"/>
    </row>
    <row r="64" spans="1:12 16378:16378" ht="13.5" customHeight="1" x14ac:dyDescent="0.35">
      <c r="A64" s="76" t="s">
        <v>217</v>
      </c>
      <c r="B64" s="76" t="s">
        <v>194</v>
      </c>
      <c r="C64" s="76" t="s">
        <v>218</v>
      </c>
      <c r="D64" s="76" t="s">
        <v>92</v>
      </c>
      <c r="E64" s="76" t="s">
        <v>523</v>
      </c>
      <c r="F64" s="76" t="s">
        <v>153</v>
      </c>
      <c r="G64" s="76" t="s">
        <v>594</v>
      </c>
      <c r="H64" s="77"/>
      <c r="I64" s="78" t="s">
        <v>369</v>
      </c>
      <c r="J64" s="76"/>
      <c r="K64" s="79"/>
      <c r="L64" s="20"/>
    </row>
    <row r="65" spans="1:12" ht="13.5" customHeight="1" x14ac:dyDescent="0.35">
      <c r="A65" s="76" t="s">
        <v>219</v>
      </c>
      <c r="B65" s="76" t="s">
        <v>194</v>
      </c>
      <c r="C65" s="76" t="s">
        <v>220</v>
      </c>
      <c r="D65" s="76" t="s">
        <v>92</v>
      </c>
      <c r="E65" s="76" t="s">
        <v>523</v>
      </c>
      <c r="F65" s="76" t="s">
        <v>153</v>
      </c>
      <c r="G65" s="76" t="s">
        <v>594</v>
      </c>
      <c r="H65" s="77">
        <v>1000000</v>
      </c>
      <c r="I65" s="78" t="s">
        <v>221</v>
      </c>
      <c r="J65" s="76"/>
      <c r="K65" s="79"/>
      <c r="L65" s="20"/>
    </row>
    <row r="66" spans="1:12" ht="13.5" customHeight="1" x14ac:dyDescent="0.35">
      <c r="A66" s="76" t="s">
        <v>630</v>
      </c>
      <c r="B66" s="76" t="s">
        <v>194</v>
      </c>
      <c r="C66" s="76" t="s">
        <v>222</v>
      </c>
      <c r="D66" s="76" t="s">
        <v>92</v>
      </c>
      <c r="E66" s="76" t="s">
        <v>523</v>
      </c>
      <c r="F66" s="76" t="s">
        <v>153</v>
      </c>
      <c r="G66" s="76" t="s">
        <v>594</v>
      </c>
      <c r="H66" s="77">
        <v>2000000</v>
      </c>
      <c r="I66" s="78" t="s">
        <v>223</v>
      </c>
      <c r="J66" s="76"/>
      <c r="K66" s="79"/>
      <c r="L66" s="20"/>
    </row>
    <row r="67" spans="1:12" ht="13.5" customHeight="1" x14ac:dyDescent="0.35">
      <c r="A67" s="76" t="s">
        <v>224</v>
      </c>
      <c r="B67" s="76" t="s">
        <v>194</v>
      </c>
      <c r="C67" s="76" t="s">
        <v>225</v>
      </c>
      <c r="D67" s="76" t="s">
        <v>83</v>
      </c>
      <c r="E67" s="76" t="s">
        <v>84</v>
      </c>
      <c r="F67" s="76" t="s">
        <v>84</v>
      </c>
      <c r="G67" s="76" t="s">
        <v>84</v>
      </c>
      <c r="H67" s="77" t="s">
        <v>226</v>
      </c>
      <c r="I67" s="78" t="s">
        <v>227</v>
      </c>
      <c r="J67" s="76"/>
      <c r="K67" s="79"/>
      <c r="L67" s="20"/>
    </row>
    <row r="68" spans="1:12" ht="13.5" customHeight="1" x14ac:dyDescent="0.35">
      <c r="A68" s="76" t="s">
        <v>631</v>
      </c>
      <c r="B68" s="76" t="s">
        <v>228</v>
      </c>
      <c r="C68" s="76" t="s">
        <v>229</v>
      </c>
      <c r="D68" s="76" t="s">
        <v>92</v>
      </c>
      <c r="E68" s="76" t="s">
        <v>524</v>
      </c>
      <c r="F68" s="76" t="s">
        <v>153</v>
      </c>
      <c r="G68" s="76" t="s">
        <v>594</v>
      </c>
      <c r="H68" s="77">
        <v>1000000</v>
      </c>
      <c r="I68" s="78" t="s">
        <v>585</v>
      </c>
      <c r="J68" s="76"/>
      <c r="K68" s="79"/>
      <c r="L68" s="20"/>
    </row>
    <row r="69" spans="1:12" ht="13.5" customHeight="1" x14ac:dyDescent="0.35">
      <c r="A69" s="76" t="s">
        <v>230</v>
      </c>
      <c r="B69" s="76" t="s">
        <v>228</v>
      </c>
      <c r="C69" s="76" t="s">
        <v>231</v>
      </c>
      <c r="D69" s="76" t="s">
        <v>92</v>
      </c>
      <c r="E69" s="76" t="s">
        <v>524</v>
      </c>
      <c r="F69" s="76" t="s">
        <v>153</v>
      </c>
      <c r="G69" s="76" t="s">
        <v>594</v>
      </c>
      <c r="H69" s="77"/>
      <c r="I69" s="78" t="s">
        <v>232</v>
      </c>
      <c r="J69" s="76"/>
      <c r="K69" s="79"/>
      <c r="L69" s="20"/>
    </row>
    <row r="70" spans="1:12" ht="28" customHeight="1" x14ac:dyDescent="0.35">
      <c r="A70" s="76" t="s">
        <v>233</v>
      </c>
      <c r="B70" s="76" t="s">
        <v>228</v>
      </c>
      <c r="C70" s="76" t="s">
        <v>234</v>
      </c>
      <c r="D70" s="76" t="s">
        <v>92</v>
      </c>
      <c r="E70" s="76" t="s">
        <v>524</v>
      </c>
      <c r="F70" s="76" t="s">
        <v>153</v>
      </c>
      <c r="G70" s="76" t="s">
        <v>594</v>
      </c>
      <c r="H70" s="77"/>
      <c r="I70" s="78" t="s">
        <v>235</v>
      </c>
      <c r="J70" s="76"/>
      <c r="K70" s="79"/>
      <c r="L70" s="20"/>
    </row>
    <row r="71" spans="1:12" ht="13.5" customHeight="1" x14ac:dyDescent="0.35">
      <c r="A71" s="76" t="s">
        <v>236</v>
      </c>
      <c r="B71" s="76" t="s">
        <v>228</v>
      </c>
      <c r="C71" s="76" t="s">
        <v>237</v>
      </c>
      <c r="D71" s="76" t="s">
        <v>92</v>
      </c>
      <c r="E71" s="76" t="s">
        <v>524</v>
      </c>
      <c r="F71" s="76" t="s">
        <v>153</v>
      </c>
      <c r="G71" s="76" t="s">
        <v>594</v>
      </c>
      <c r="H71" s="77"/>
      <c r="I71" s="78" t="s">
        <v>571</v>
      </c>
      <c r="J71" s="76"/>
      <c r="K71" s="79"/>
      <c r="L71" s="20"/>
    </row>
    <row r="72" spans="1:12" ht="13.5" customHeight="1" x14ac:dyDescent="0.35">
      <c r="A72" s="76" t="s">
        <v>238</v>
      </c>
      <c r="B72" s="76" t="s">
        <v>228</v>
      </c>
      <c r="C72" s="76" t="s">
        <v>239</v>
      </c>
      <c r="D72" s="76" t="s">
        <v>92</v>
      </c>
      <c r="E72" s="76" t="s">
        <v>524</v>
      </c>
      <c r="F72" s="76" t="s">
        <v>153</v>
      </c>
      <c r="G72" s="76" t="s">
        <v>594</v>
      </c>
      <c r="H72" s="77"/>
      <c r="I72" s="78" t="s">
        <v>370</v>
      </c>
      <c r="J72" s="76"/>
      <c r="K72" s="79"/>
      <c r="L72" s="20"/>
    </row>
    <row r="73" spans="1:12" ht="13.5" customHeight="1" x14ac:dyDescent="0.35">
      <c r="A73" s="76" t="s">
        <v>240</v>
      </c>
      <c r="B73" s="76" t="s">
        <v>228</v>
      </c>
      <c r="C73" s="76" t="s">
        <v>241</v>
      </c>
      <c r="D73" s="76" t="s">
        <v>92</v>
      </c>
      <c r="E73" s="76" t="s">
        <v>524</v>
      </c>
      <c r="F73" s="76" t="s">
        <v>153</v>
      </c>
      <c r="G73" s="76" t="s">
        <v>594</v>
      </c>
      <c r="H73" s="77"/>
      <c r="I73" s="78" t="s">
        <v>209</v>
      </c>
      <c r="J73" s="76"/>
      <c r="K73" s="79"/>
      <c r="L73" s="20"/>
    </row>
    <row r="74" spans="1:12" ht="13.5" customHeight="1" x14ac:dyDescent="0.35">
      <c r="A74" s="76" t="s">
        <v>242</v>
      </c>
      <c r="B74" s="76" t="s">
        <v>228</v>
      </c>
      <c r="C74" s="76" t="s">
        <v>243</v>
      </c>
      <c r="D74" s="76" t="s">
        <v>92</v>
      </c>
      <c r="E74" s="76" t="s">
        <v>524</v>
      </c>
      <c r="F74" s="76" t="s">
        <v>153</v>
      </c>
      <c r="G74" s="76" t="s">
        <v>594</v>
      </c>
      <c r="H74" s="77"/>
      <c r="I74" s="78" t="s">
        <v>244</v>
      </c>
      <c r="J74" s="76"/>
      <c r="K74" s="79"/>
      <c r="L74" s="20"/>
    </row>
    <row r="75" spans="1:12" ht="26.5" customHeight="1" x14ac:dyDescent="0.35">
      <c r="A75" s="76" t="s">
        <v>448</v>
      </c>
      <c r="B75" s="76" t="s">
        <v>228</v>
      </c>
      <c r="C75" s="76" t="s">
        <v>245</v>
      </c>
      <c r="D75" s="76" t="s">
        <v>92</v>
      </c>
      <c r="E75" s="76" t="s">
        <v>524</v>
      </c>
      <c r="F75" s="76" t="s">
        <v>153</v>
      </c>
      <c r="G75" s="76" t="s">
        <v>594</v>
      </c>
      <c r="H75" s="77"/>
      <c r="I75" s="78" t="s">
        <v>246</v>
      </c>
      <c r="J75" s="76"/>
      <c r="K75" s="79"/>
      <c r="L75" s="20"/>
    </row>
    <row r="76" spans="1:12" ht="13.5" customHeight="1" x14ac:dyDescent="0.35">
      <c r="A76" s="76" t="s">
        <v>430</v>
      </c>
      <c r="B76" s="76" t="s">
        <v>228</v>
      </c>
      <c r="C76" s="76" t="s">
        <v>247</v>
      </c>
      <c r="D76" s="76" t="s">
        <v>92</v>
      </c>
      <c r="E76" s="76" t="s">
        <v>524</v>
      </c>
      <c r="F76" s="76" t="s">
        <v>153</v>
      </c>
      <c r="G76" s="76" t="s">
        <v>594</v>
      </c>
      <c r="H76" s="77"/>
      <c r="I76" s="78" t="s">
        <v>248</v>
      </c>
      <c r="J76" s="76"/>
      <c r="K76" s="79"/>
      <c r="L76" s="20"/>
    </row>
    <row r="77" spans="1:12" ht="13.5" customHeight="1" x14ac:dyDescent="0.35">
      <c r="A77" s="76" t="s">
        <v>249</v>
      </c>
      <c r="B77" s="76" t="s">
        <v>228</v>
      </c>
      <c r="C77" s="76" t="s">
        <v>250</v>
      </c>
      <c r="D77" s="76" t="s">
        <v>92</v>
      </c>
      <c r="E77" s="76" t="s">
        <v>524</v>
      </c>
      <c r="F77" s="76" t="s">
        <v>153</v>
      </c>
      <c r="G77" s="76" t="s">
        <v>594</v>
      </c>
      <c r="H77" s="77"/>
      <c r="I77" s="78" t="s">
        <v>369</v>
      </c>
      <c r="J77" s="76"/>
      <c r="K77" s="79"/>
      <c r="L77" s="20"/>
    </row>
    <row r="78" spans="1:12" ht="13.5" customHeight="1" x14ac:dyDescent="0.35">
      <c r="A78" s="76" t="s">
        <v>251</v>
      </c>
      <c r="B78" s="76" t="s">
        <v>228</v>
      </c>
      <c r="C78" s="76" t="s">
        <v>252</v>
      </c>
      <c r="D78" s="76" t="s">
        <v>92</v>
      </c>
      <c r="E78" s="76" t="s">
        <v>524</v>
      </c>
      <c r="F78" s="76" t="s">
        <v>153</v>
      </c>
      <c r="G78" s="76" t="s">
        <v>594</v>
      </c>
      <c r="H78" s="77"/>
      <c r="I78" s="78" t="s">
        <v>253</v>
      </c>
      <c r="J78" s="76"/>
      <c r="K78" s="79"/>
      <c r="L78" s="20"/>
    </row>
    <row r="79" spans="1:12" ht="30" customHeight="1" x14ac:dyDescent="0.35">
      <c r="A79" s="82" t="s">
        <v>632</v>
      </c>
      <c r="B79" s="76" t="s">
        <v>228</v>
      </c>
      <c r="C79" s="76" t="s">
        <v>254</v>
      </c>
      <c r="D79" s="76" t="s">
        <v>92</v>
      </c>
      <c r="E79" s="76" t="s">
        <v>524</v>
      </c>
      <c r="F79" s="76" t="s">
        <v>153</v>
      </c>
      <c r="G79" s="82" t="s">
        <v>594</v>
      </c>
      <c r="H79" s="77"/>
      <c r="I79" s="19" t="s">
        <v>255</v>
      </c>
      <c r="J79" s="76"/>
      <c r="K79" s="79"/>
      <c r="L79" s="20"/>
    </row>
    <row r="80" spans="1:12" ht="30" customHeight="1" x14ac:dyDescent="0.35">
      <c r="A80" s="82" t="s">
        <v>256</v>
      </c>
      <c r="B80" s="76" t="s">
        <v>228</v>
      </c>
      <c r="C80" s="76" t="s">
        <v>257</v>
      </c>
      <c r="D80" s="76" t="s">
        <v>83</v>
      </c>
      <c r="E80" s="76" t="s">
        <v>84</v>
      </c>
      <c r="F80" s="76" t="s">
        <v>84</v>
      </c>
      <c r="G80" s="82" t="s">
        <v>84</v>
      </c>
      <c r="H80" s="77"/>
      <c r="I80" s="19" t="s">
        <v>227</v>
      </c>
      <c r="J80" s="76"/>
      <c r="K80" s="79"/>
      <c r="L80" s="20"/>
    </row>
    <row r="81" spans="1:12" ht="30" customHeight="1" x14ac:dyDescent="0.35">
      <c r="A81" s="82" t="s">
        <v>416</v>
      </c>
      <c r="B81" s="76" t="s">
        <v>228</v>
      </c>
      <c r="C81" s="76" t="s">
        <v>258</v>
      </c>
      <c r="D81" s="76" t="s">
        <v>83</v>
      </c>
      <c r="E81" s="76" t="s">
        <v>84</v>
      </c>
      <c r="F81" s="76" t="s">
        <v>84</v>
      </c>
      <c r="G81" s="82" t="s">
        <v>84</v>
      </c>
      <c r="H81" s="77" t="s">
        <v>84</v>
      </c>
      <c r="I81" s="19" t="s">
        <v>128</v>
      </c>
      <c r="J81" s="76"/>
      <c r="K81" s="79"/>
      <c r="L81" s="20"/>
    </row>
    <row r="82" spans="1:12" ht="30" customHeight="1" x14ac:dyDescent="0.35">
      <c r="A82" s="82" t="s">
        <v>406</v>
      </c>
      <c r="B82" s="76" t="s">
        <v>259</v>
      </c>
      <c r="C82" s="76" t="s">
        <v>260</v>
      </c>
      <c r="D82" s="76" t="s">
        <v>92</v>
      </c>
      <c r="E82" s="76" t="s">
        <v>526</v>
      </c>
      <c r="F82" s="76" t="s">
        <v>153</v>
      </c>
      <c r="G82" s="82" t="s">
        <v>425</v>
      </c>
      <c r="H82" s="77">
        <v>10000000</v>
      </c>
      <c r="I82" s="19" t="s">
        <v>426</v>
      </c>
      <c r="J82" s="85" t="s">
        <v>389</v>
      </c>
      <c r="K82" s="79"/>
      <c r="L82" s="20"/>
    </row>
    <row r="83" spans="1:12" ht="30.75" customHeight="1" x14ac:dyDescent="0.35">
      <c r="A83" s="82" t="s">
        <v>407</v>
      </c>
      <c r="B83" s="76" t="s">
        <v>259</v>
      </c>
      <c r="C83" s="76" t="s">
        <v>261</v>
      </c>
      <c r="D83" s="76" t="s">
        <v>92</v>
      </c>
      <c r="E83" s="76" t="s">
        <v>526</v>
      </c>
      <c r="F83" s="76" t="s">
        <v>153</v>
      </c>
      <c r="G83" s="82" t="s">
        <v>425</v>
      </c>
      <c r="H83" s="77"/>
      <c r="I83" s="19" t="s">
        <v>379</v>
      </c>
      <c r="J83" s="76"/>
      <c r="K83" s="79"/>
      <c r="L83" s="20"/>
    </row>
    <row r="84" spans="1:12" ht="30" customHeight="1" x14ac:dyDescent="0.35">
      <c r="A84" s="82" t="s">
        <v>408</v>
      </c>
      <c r="B84" s="76" t="s">
        <v>259</v>
      </c>
      <c r="C84" s="76" t="s">
        <v>262</v>
      </c>
      <c r="D84" s="76" t="s">
        <v>92</v>
      </c>
      <c r="E84" s="76" t="s">
        <v>526</v>
      </c>
      <c r="F84" s="76" t="s">
        <v>153</v>
      </c>
      <c r="G84" s="82" t="s">
        <v>425</v>
      </c>
      <c r="H84" s="77"/>
      <c r="I84" s="19" t="s">
        <v>380</v>
      </c>
      <c r="J84" s="79" t="s">
        <v>378</v>
      </c>
      <c r="K84" s="79"/>
      <c r="L84" s="20"/>
    </row>
    <row r="85" spans="1:12" ht="30" customHeight="1" x14ac:dyDescent="0.35">
      <c r="A85" s="82" t="s">
        <v>409</v>
      </c>
      <c r="B85" s="76" t="s">
        <v>259</v>
      </c>
      <c r="C85" s="76" t="s">
        <v>263</v>
      </c>
      <c r="D85" s="76" t="s">
        <v>92</v>
      </c>
      <c r="E85" s="76" t="s">
        <v>526</v>
      </c>
      <c r="F85" s="76" t="s">
        <v>153</v>
      </c>
      <c r="G85" s="82" t="s">
        <v>425</v>
      </c>
      <c r="H85" s="77"/>
      <c r="I85" s="19" t="s">
        <v>381</v>
      </c>
      <c r="J85" s="79" t="s">
        <v>378</v>
      </c>
      <c r="K85" s="79"/>
      <c r="L85" s="20"/>
    </row>
    <row r="86" spans="1:12" ht="30" customHeight="1" x14ac:dyDescent="0.35">
      <c r="A86" s="82" t="s">
        <v>410</v>
      </c>
      <c r="B86" s="76" t="s">
        <v>259</v>
      </c>
      <c r="C86" s="76" t="s">
        <v>264</v>
      </c>
      <c r="D86" s="76" t="s">
        <v>92</v>
      </c>
      <c r="E86" s="76" t="s">
        <v>526</v>
      </c>
      <c r="F86" s="76" t="s">
        <v>153</v>
      </c>
      <c r="G86" s="82" t="s">
        <v>425</v>
      </c>
      <c r="H86" s="77"/>
      <c r="I86" s="19" t="s">
        <v>382</v>
      </c>
      <c r="J86" s="79" t="s">
        <v>378</v>
      </c>
      <c r="K86" s="79"/>
      <c r="L86" s="20"/>
    </row>
    <row r="87" spans="1:12" ht="30" customHeight="1" x14ac:dyDescent="0.35">
      <c r="A87" s="82" t="s">
        <v>411</v>
      </c>
      <c r="B87" s="76" t="s">
        <v>259</v>
      </c>
      <c r="C87" s="76" t="s">
        <v>265</v>
      </c>
      <c r="D87" s="76" t="s">
        <v>92</v>
      </c>
      <c r="E87" s="76" t="s">
        <v>526</v>
      </c>
      <c r="F87" s="76" t="s">
        <v>153</v>
      </c>
      <c r="G87" s="82" t="s">
        <v>425</v>
      </c>
      <c r="H87" s="77"/>
      <c r="I87" s="19" t="s">
        <v>383</v>
      </c>
      <c r="J87" s="79" t="s">
        <v>378</v>
      </c>
      <c r="K87" s="79"/>
      <c r="L87" s="20"/>
    </row>
    <row r="88" spans="1:12" ht="30" customHeight="1" x14ac:dyDescent="0.35">
      <c r="A88" s="82" t="s">
        <v>266</v>
      </c>
      <c r="B88" s="76" t="s">
        <v>259</v>
      </c>
      <c r="C88" s="76" t="s">
        <v>267</v>
      </c>
      <c r="D88" s="76" t="s">
        <v>83</v>
      </c>
      <c r="E88" s="76" t="s">
        <v>84</v>
      </c>
      <c r="F88" s="76" t="s">
        <v>84</v>
      </c>
      <c r="G88" s="82" t="s">
        <v>84</v>
      </c>
      <c r="H88" s="77"/>
      <c r="I88" s="19" t="s">
        <v>268</v>
      </c>
      <c r="J88" s="76"/>
      <c r="K88" s="79"/>
      <c r="L88" s="20"/>
    </row>
    <row r="89" spans="1:12" ht="30" customHeight="1" x14ac:dyDescent="0.35">
      <c r="A89" s="82" t="s">
        <v>496</v>
      </c>
      <c r="B89" s="76" t="s">
        <v>269</v>
      </c>
      <c r="C89" s="76" t="s">
        <v>270</v>
      </c>
      <c r="D89" s="76" t="s">
        <v>92</v>
      </c>
      <c r="E89" s="76" t="s">
        <v>525</v>
      </c>
      <c r="F89" s="76" t="s">
        <v>153</v>
      </c>
      <c r="G89" s="82" t="s">
        <v>425</v>
      </c>
      <c r="H89" s="77"/>
      <c r="I89" s="19" t="s">
        <v>384</v>
      </c>
      <c r="J89" s="85" t="s">
        <v>389</v>
      </c>
      <c r="K89" s="79"/>
      <c r="L89" s="20"/>
    </row>
    <row r="90" spans="1:12" ht="30" customHeight="1" x14ac:dyDescent="0.35">
      <c r="A90" s="82" t="s">
        <v>495</v>
      </c>
      <c r="B90" s="76" t="s">
        <v>269</v>
      </c>
      <c r="C90" s="76" t="s">
        <v>271</v>
      </c>
      <c r="D90" s="76" t="s">
        <v>92</v>
      </c>
      <c r="E90" s="76" t="s">
        <v>525</v>
      </c>
      <c r="F90" s="76" t="s">
        <v>153</v>
      </c>
      <c r="G90" s="82" t="s">
        <v>425</v>
      </c>
      <c r="H90" s="77"/>
      <c r="I90" s="19" t="s">
        <v>385</v>
      </c>
      <c r="J90" s="79" t="s">
        <v>378</v>
      </c>
      <c r="K90" s="79"/>
      <c r="L90" s="20"/>
    </row>
    <row r="91" spans="1:12" ht="30" customHeight="1" x14ac:dyDescent="0.35">
      <c r="A91" s="82" t="s">
        <v>497</v>
      </c>
      <c r="B91" s="76" t="s">
        <v>269</v>
      </c>
      <c r="C91" s="76" t="s">
        <v>272</v>
      </c>
      <c r="D91" s="76" t="s">
        <v>92</v>
      </c>
      <c r="E91" s="76" t="s">
        <v>525</v>
      </c>
      <c r="F91" s="76" t="s">
        <v>153</v>
      </c>
      <c r="G91" s="82" t="s">
        <v>425</v>
      </c>
      <c r="H91" s="77"/>
      <c r="I91" s="19" t="s">
        <v>386</v>
      </c>
      <c r="J91" s="79" t="s">
        <v>378</v>
      </c>
      <c r="K91" s="79"/>
      <c r="L91" s="20"/>
    </row>
    <row r="92" spans="1:12" ht="30" customHeight="1" x14ac:dyDescent="0.35">
      <c r="A92" s="82" t="s">
        <v>498</v>
      </c>
      <c r="B92" s="76" t="s">
        <v>269</v>
      </c>
      <c r="C92" s="76" t="s">
        <v>273</v>
      </c>
      <c r="D92" s="76" t="s">
        <v>92</v>
      </c>
      <c r="E92" s="76" t="s">
        <v>525</v>
      </c>
      <c r="F92" s="76" t="s">
        <v>153</v>
      </c>
      <c r="G92" s="82" t="s">
        <v>425</v>
      </c>
      <c r="H92" s="77"/>
      <c r="I92" s="19" t="s">
        <v>387</v>
      </c>
      <c r="J92" s="79" t="s">
        <v>378</v>
      </c>
      <c r="K92" s="79"/>
      <c r="L92" s="20"/>
    </row>
    <row r="93" spans="1:12" ht="30" customHeight="1" x14ac:dyDescent="0.35">
      <c r="A93" s="82" t="s">
        <v>274</v>
      </c>
      <c r="B93" s="76" t="s">
        <v>269</v>
      </c>
      <c r="C93" s="76" t="s">
        <v>275</v>
      </c>
      <c r="D93" s="76" t="s">
        <v>92</v>
      </c>
      <c r="E93" s="76" t="s">
        <v>525</v>
      </c>
      <c r="F93" s="76" t="s">
        <v>153</v>
      </c>
      <c r="G93" s="82" t="s">
        <v>425</v>
      </c>
      <c r="H93" s="77"/>
      <c r="I93" s="19" t="s">
        <v>388</v>
      </c>
      <c r="J93" s="79" t="s">
        <v>378</v>
      </c>
      <c r="K93" s="79"/>
      <c r="L93" s="20"/>
    </row>
    <row r="94" spans="1:12" ht="30" customHeight="1" x14ac:dyDescent="0.35">
      <c r="A94" s="82" t="s">
        <v>499</v>
      </c>
      <c r="B94" s="76" t="s">
        <v>269</v>
      </c>
      <c r="C94" s="76" t="s">
        <v>276</v>
      </c>
      <c r="D94" s="76" t="s">
        <v>92</v>
      </c>
      <c r="E94" s="76" t="s">
        <v>525</v>
      </c>
      <c r="F94" s="76" t="s">
        <v>153</v>
      </c>
      <c r="G94" s="82" t="s">
        <v>425</v>
      </c>
      <c r="H94" s="77"/>
      <c r="I94" s="19" t="s">
        <v>277</v>
      </c>
      <c r="J94" s="79" t="s">
        <v>378</v>
      </c>
      <c r="K94" s="79"/>
      <c r="L94" s="20"/>
    </row>
    <row r="95" spans="1:12" ht="30" customHeight="1" x14ac:dyDescent="0.35">
      <c r="A95" s="76" t="s">
        <v>278</v>
      </c>
      <c r="B95" s="76" t="s">
        <v>269</v>
      </c>
      <c r="C95" s="76" t="s">
        <v>279</v>
      </c>
      <c r="D95" s="76" t="s">
        <v>83</v>
      </c>
      <c r="E95" s="76" t="s">
        <v>84</v>
      </c>
      <c r="F95" s="76" t="s">
        <v>84</v>
      </c>
      <c r="G95" s="82" t="s">
        <v>84</v>
      </c>
      <c r="H95" s="77"/>
      <c r="I95" s="19" t="s">
        <v>268</v>
      </c>
      <c r="J95" s="76"/>
      <c r="K95" s="79"/>
      <c r="L95" s="20"/>
    </row>
    <row r="96" spans="1:12" ht="30" customHeight="1" x14ac:dyDescent="0.35">
      <c r="A96" s="76" t="s">
        <v>280</v>
      </c>
      <c r="B96" s="76" t="s">
        <v>269</v>
      </c>
      <c r="C96" s="76" t="s">
        <v>281</v>
      </c>
      <c r="D96" s="76" t="s">
        <v>83</v>
      </c>
      <c r="E96" s="76" t="s">
        <v>84</v>
      </c>
      <c r="F96" s="76" t="s">
        <v>84</v>
      </c>
      <c r="G96" s="82" t="s">
        <v>84</v>
      </c>
      <c r="H96" s="77"/>
      <c r="I96" s="19" t="s">
        <v>128</v>
      </c>
      <c r="J96" s="76"/>
      <c r="K96" s="79"/>
      <c r="L96" s="20"/>
    </row>
    <row r="97" spans="1:12" ht="13.5" customHeight="1" x14ac:dyDescent="0.35">
      <c r="A97" s="76" t="s">
        <v>511</v>
      </c>
      <c r="B97" s="76" t="s">
        <v>282</v>
      </c>
      <c r="C97" s="76" t="s">
        <v>283</v>
      </c>
      <c r="D97" s="76" t="s">
        <v>92</v>
      </c>
      <c r="E97" s="76" t="s">
        <v>522</v>
      </c>
      <c r="F97" s="76" t="s">
        <v>153</v>
      </c>
      <c r="G97" s="76" t="s">
        <v>84</v>
      </c>
      <c r="H97" s="77"/>
      <c r="I97" s="78" t="s">
        <v>284</v>
      </c>
      <c r="J97" s="76"/>
      <c r="K97" s="79"/>
      <c r="L97" s="20"/>
    </row>
    <row r="98" spans="1:12" ht="29.25" customHeight="1" x14ac:dyDescent="0.35">
      <c r="A98" s="76" t="s">
        <v>513</v>
      </c>
      <c r="B98" s="76" t="s">
        <v>282</v>
      </c>
      <c r="C98" s="76" t="s">
        <v>285</v>
      </c>
      <c r="D98" s="76" t="s">
        <v>92</v>
      </c>
      <c r="E98" s="76" t="s">
        <v>522</v>
      </c>
      <c r="F98" s="76" t="s">
        <v>153</v>
      </c>
      <c r="G98" s="76" t="s">
        <v>84</v>
      </c>
      <c r="H98" s="77">
        <v>100000</v>
      </c>
      <c r="I98" s="78" t="s">
        <v>376</v>
      </c>
      <c r="J98" s="76"/>
      <c r="K98" s="79"/>
      <c r="L98" s="20"/>
    </row>
    <row r="99" spans="1:12" ht="13.5" customHeight="1" x14ac:dyDescent="0.35">
      <c r="A99" s="76" t="s">
        <v>512</v>
      </c>
      <c r="B99" s="76" t="s">
        <v>282</v>
      </c>
      <c r="C99" s="76" t="s">
        <v>286</v>
      </c>
      <c r="D99" s="76" t="s">
        <v>92</v>
      </c>
      <c r="E99" s="76" t="s">
        <v>522</v>
      </c>
      <c r="F99" s="76" t="s">
        <v>153</v>
      </c>
      <c r="G99" s="76" t="s">
        <v>84</v>
      </c>
      <c r="H99" s="77"/>
      <c r="I99" s="78" t="s">
        <v>377</v>
      </c>
      <c r="J99" s="76"/>
      <c r="K99" s="79"/>
      <c r="L99" s="20"/>
    </row>
    <row r="100" spans="1:12" ht="13.5" customHeight="1" x14ac:dyDescent="0.35">
      <c r="A100" s="76" t="s">
        <v>514</v>
      </c>
      <c r="B100" s="76" t="s">
        <v>282</v>
      </c>
      <c r="C100" s="76" t="s">
        <v>287</v>
      </c>
      <c r="D100" s="76" t="s">
        <v>92</v>
      </c>
      <c r="E100" s="76" t="s">
        <v>522</v>
      </c>
      <c r="F100" s="76" t="s">
        <v>153</v>
      </c>
      <c r="G100" s="76" t="s">
        <v>84</v>
      </c>
      <c r="H100" s="77"/>
      <c r="I100" s="78" t="s">
        <v>375</v>
      </c>
      <c r="J100" s="76"/>
      <c r="K100" s="79"/>
      <c r="L100" s="20"/>
    </row>
    <row r="101" spans="1:12" ht="13.5" customHeight="1" x14ac:dyDescent="0.35">
      <c r="A101" s="76" t="s">
        <v>516</v>
      </c>
      <c r="B101" s="76" t="s">
        <v>282</v>
      </c>
      <c r="C101" s="76" t="s">
        <v>288</v>
      </c>
      <c r="D101" s="76" t="s">
        <v>92</v>
      </c>
      <c r="E101" s="76" t="s">
        <v>522</v>
      </c>
      <c r="F101" s="76" t="s">
        <v>153</v>
      </c>
      <c r="G101" s="76" t="s">
        <v>84</v>
      </c>
      <c r="H101" s="77"/>
      <c r="I101" s="78" t="s">
        <v>374</v>
      </c>
      <c r="J101" s="76"/>
      <c r="K101" s="79"/>
      <c r="L101" s="20"/>
    </row>
    <row r="102" spans="1:12" ht="13.5" customHeight="1" x14ac:dyDescent="0.35">
      <c r="A102" s="76" t="s">
        <v>515</v>
      </c>
      <c r="B102" s="76" t="s">
        <v>282</v>
      </c>
      <c r="C102" s="76" t="s">
        <v>289</v>
      </c>
      <c r="D102" s="76" t="s">
        <v>92</v>
      </c>
      <c r="E102" s="76" t="s">
        <v>522</v>
      </c>
      <c r="F102" s="76" t="s">
        <v>153</v>
      </c>
      <c r="G102" s="76" t="s">
        <v>84</v>
      </c>
      <c r="H102" s="77"/>
      <c r="I102" s="78" t="s">
        <v>375</v>
      </c>
      <c r="J102" s="76"/>
      <c r="K102" s="79"/>
      <c r="L102" s="20"/>
    </row>
    <row r="103" spans="1:12" ht="13.5" customHeight="1" x14ac:dyDescent="0.35">
      <c r="A103" s="76" t="s">
        <v>517</v>
      </c>
      <c r="B103" s="76" t="s">
        <v>282</v>
      </c>
      <c r="C103" s="76" t="s">
        <v>290</v>
      </c>
      <c r="D103" s="76" t="s">
        <v>92</v>
      </c>
      <c r="E103" s="76" t="s">
        <v>522</v>
      </c>
      <c r="F103" s="76" t="s">
        <v>153</v>
      </c>
      <c r="G103" s="76" t="s">
        <v>84</v>
      </c>
      <c r="H103" s="77"/>
      <c r="I103" s="78" t="s">
        <v>374</v>
      </c>
      <c r="J103" s="76"/>
      <c r="K103" s="79"/>
      <c r="L103" s="20"/>
    </row>
    <row r="104" spans="1:12" ht="13.5" customHeight="1" x14ac:dyDescent="0.35">
      <c r="A104" s="76" t="s">
        <v>415</v>
      </c>
      <c r="B104" s="76" t="s">
        <v>282</v>
      </c>
      <c r="C104" s="76" t="s">
        <v>291</v>
      </c>
      <c r="D104" s="76" t="s">
        <v>83</v>
      </c>
      <c r="E104" s="76" t="s">
        <v>84</v>
      </c>
      <c r="F104" s="76" t="s">
        <v>84</v>
      </c>
      <c r="G104" s="76" t="s">
        <v>84</v>
      </c>
      <c r="H104" s="77" t="s">
        <v>84</v>
      </c>
      <c r="I104" s="78" t="s">
        <v>128</v>
      </c>
      <c r="J104" s="76"/>
      <c r="K104" s="79"/>
      <c r="L104" s="20"/>
    </row>
    <row r="105" spans="1:12" ht="13.5" customHeight="1" x14ac:dyDescent="0.35">
      <c r="A105" s="76" t="s">
        <v>595</v>
      </c>
      <c r="B105" s="76" t="s">
        <v>292</v>
      </c>
      <c r="C105" s="76" t="s">
        <v>293</v>
      </c>
      <c r="D105" s="76" t="s">
        <v>92</v>
      </c>
      <c r="E105" s="76" t="s">
        <v>294</v>
      </c>
      <c r="F105" s="76" t="s">
        <v>153</v>
      </c>
      <c r="G105" s="76" t="s">
        <v>663</v>
      </c>
      <c r="H105" s="77">
        <v>90</v>
      </c>
      <c r="I105" s="78" t="s">
        <v>550</v>
      </c>
      <c r="J105" s="76"/>
      <c r="K105" s="79"/>
      <c r="L105" s="20"/>
    </row>
    <row r="106" spans="1:12" ht="13.5" customHeight="1" x14ac:dyDescent="0.35">
      <c r="A106" s="76" t="s">
        <v>596</v>
      </c>
      <c r="B106" s="76" t="s">
        <v>292</v>
      </c>
      <c r="C106" s="76" t="s">
        <v>295</v>
      </c>
      <c r="D106" s="76" t="s">
        <v>92</v>
      </c>
      <c r="E106" s="76" t="s">
        <v>294</v>
      </c>
      <c r="F106" s="76" t="s">
        <v>296</v>
      </c>
      <c r="G106" s="76" t="s">
        <v>664</v>
      </c>
      <c r="H106" s="77">
        <v>10</v>
      </c>
      <c r="I106" s="78" t="s">
        <v>549</v>
      </c>
      <c r="J106" s="76"/>
      <c r="K106" s="79"/>
      <c r="L106" s="20"/>
    </row>
    <row r="107" spans="1:12" ht="13.5" customHeight="1" x14ac:dyDescent="0.35">
      <c r="A107" s="76" t="s">
        <v>414</v>
      </c>
      <c r="B107" s="76" t="s">
        <v>292</v>
      </c>
      <c r="C107" s="76" t="s">
        <v>297</v>
      </c>
      <c r="D107" s="76" t="s">
        <v>83</v>
      </c>
      <c r="E107" s="76" t="s">
        <v>84</v>
      </c>
      <c r="F107" s="76" t="s">
        <v>84</v>
      </c>
      <c r="G107" s="76" t="s">
        <v>84</v>
      </c>
      <c r="H107" s="77" t="s">
        <v>84</v>
      </c>
      <c r="I107" s="78" t="s">
        <v>128</v>
      </c>
      <c r="J107" s="76"/>
      <c r="K107" s="79"/>
      <c r="L107" s="20"/>
    </row>
    <row r="108" spans="1:12" ht="30" customHeight="1" x14ac:dyDescent="0.35">
      <c r="A108" s="82" t="s">
        <v>597</v>
      </c>
      <c r="B108" s="76" t="s">
        <v>298</v>
      </c>
      <c r="C108" s="76" t="s">
        <v>299</v>
      </c>
      <c r="D108" s="76" t="s">
        <v>92</v>
      </c>
      <c r="E108" s="76" t="s">
        <v>294</v>
      </c>
      <c r="F108" s="76" t="s">
        <v>296</v>
      </c>
      <c r="G108" s="76" t="s">
        <v>663</v>
      </c>
      <c r="H108" s="77">
        <v>40</v>
      </c>
      <c r="I108" s="19" t="s">
        <v>551</v>
      </c>
      <c r="J108" s="76"/>
      <c r="K108" s="79"/>
      <c r="L108" s="20"/>
    </row>
    <row r="109" spans="1:12" ht="30" customHeight="1" x14ac:dyDescent="0.35">
      <c r="A109" s="82" t="s">
        <v>598</v>
      </c>
      <c r="B109" s="76" t="s">
        <v>298</v>
      </c>
      <c r="C109" s="76" t="s">
        <v>300</v>
      </c>
      <c r="D109" s="76" t="s">
        <v>92</v>
      </c>
      <c r="E109" s="76" t="s">
        <v>294</v>
      </c>
      <c r="F109" s="76" t="s">
        <v>296</v>
      </c>
      <c r="G109" s="76" t="s">
        <v>664</v>
      </c>
      <c r="H109" s="77"/>
      <c r="I109" s="19" t="s">
        <v>552</v>
      </c>
      <c r="J109" s="76"/>
      <c r="K109" s="79"/>
      <c r="L109" s="20"/>
    </row>
    <row r="110" spans="1:12" ht="30" customHeight="1" x14ac:dyDescent="0.35">
      <c r="A110" s="82" t="s">
        <v>599</v>
      </c>
      <c r="B110" s="76" t="s">
        <v>298</v>
      </c>
      <c r="C110" s="76" t="s">
        <v>301</v>
      </c>
      <c r="D110" s="76" t="s">
        <v>92</v>
      </c>
      <c r="E110" s="76" t="s">
        <v>294</v>
      </c>
      <c r="F110" s="76" t="s">
        <v>296</v>
      </c>
      <c r="G110" s="76" t="s">
        <v>664</v>
      </c>
      <c r="H110" s="77"/>
      <c r="I110" s="120" t="s">
        <v>553</v>
      </c>
      <c r="J110" s="76"/>
      <c r="K110" s="79"/>
      <c r="L110" s="20"/>
    </row>
    <row r="111" spans="1:12" ht="29.5" customHeight="1" x14ac:dyDescent="0.35">
      <c r="A111" s="82" t="s">
        <v>600</v>
      </c>
      <c r="B111" s="76" t="s">
        <v>298</v>
      </c>
      <c r="C111" s="76" t="s">
        <v>302</v>
      </c>
      <c r="D111" s="76" t="s">
        <v>92</v>
      </c>
      <c r="E111" s="76" t="s">
        <v>294</v>
      </c>
      <c r="F111" s="76" t="s">
        <v>296</v>
      </c>
      <c r="G111" s="76" t="s">
        <v>663</v>
      </c>
      <c r="H111" s="77">
        <v>20</v>
      </c>
      <c r="I111" s="19" t="s">
        <v>554</v>
      </c>
      <c r="J111" s="76"/>
      <c r="K111" s="79"/>
      <c r="L111" s="20"/>
    </row>
    <row r="112" spans="1:12" ht="29.25" customHeight="1" x14ac:dyDescent="0.35">
      <c r="A112" s="76" t="s">
        <v>601</v>
      </c>
      <c r="B112" s="76" t="s">
        <v>298</v>
      </c>
      <c r="C112" s="76" t="s">
        <v>303</v>
      </c>
      <c r="D112" s="76" t="s">
        <v>92</v>
      </c>
      <c r="E112" s="76" t="s">
        <v>294</v>
      </c>
      <c r="F112" s="76" t="s">
        <v>296</v>
      </c>
      <c r="G112" s="76" t="s">
        <v>663</v>
      </c>
      <c r="H112" s="77">
        <v>30</v>
      </c>
      <c r="I112" s="19" t="s">
        <v>555</v>
      </c>
      <c r="J112" s="76"/>
      <c r="K112" s="79"/>
      <c r="L112" s="20"/>
    </row>
    <row r="113" spans="1:12" ht="30" customHeight="1" x14ac:dyDescent="0.35">
      <c r="A113" s="76" t="s">
        <v>602</v>
      </c>
      <c r="B113" s="76" t="s">
        <v>298</v>
      </c>
      <c r="C113" s="76" t="s">
        <v>304</v>
      </c>
      <c r="D113" s="76" t="s">
        <v>92</v>
      </c>
      <c r="E113" s="76" t="s">
        <v>294</v>
      </c>
      <c r="F113" s="76" t="s">
        <v>296</v>
      </c>
      <c r="G113" s="76" t="s">
        <v>663</v>
      </c>
      <c r="H113" s="77"/>
      <c r="I113" s="19" t="s">
        <v>556</v>
      </c>
      <c r="J113" s="76"/>
      <c r="K113" s="79"/>
      <c r="L113" s="20"/>
    </row>
    <row r="114" spans="1:12" ht="13.5" customHeight="1" x14ac:dyDescent="0.35">
      <c r="A114" s="76" t="s">
        <v>603</v>
      </c>
      <c r="B114" s="76" t="s">
        <v>298</v>
      </c>
      <c r="C114" s="76" t="s">
        <v>305</v>
      </c>
      <c r="D114" s="76" t="s">
        <v>92</v>
      </c>
      <c r="E114" s="76" t="s">
        <v>294</v>
      </c>
      <c r="F114" s="76" t="s">
        <v>296</v>
      </c>
      <c r="G114" s="76" t="s">
        <v>663</v>
      </c>
      <c r="H114" s="77"/>
      <c r="I114" s="19" t="s">
        <v>557</v>
      </c>
      <c r="J114" s="76"/>
      <c r="K114" s="79"/>
      <c r="L114" s="20"/>
    </row>
    <row r="115" spans="1:12" ht="13.5" customHeight="1" x14ac:dyDescent="0.35">
      <c r="A115" s="76" t="s">
        <v>604</v>
      </c>
      <c r="B115" s="76" t="s">
        <v>298</v>
      </c>
      <c r="C115" s="76" t="s">
        <v>306</v>
      </c>
      <c r="D115" s="76" t="s">
        <v>92</v>
      </c>
      <c r="E115" s="76" t="s">
        <v>294</v>
      </c>
      <c r="F115" s="76" t="s">
        <v>296</v>
      </c>
      <c r="G115" s="76" t="s">
        <v>663</v>
      </c>
      <c r="H115" s="77"/>
      <c r="I115" s="78" t="s">
        <v>558</v>
      </c>
      <c r="J115" s="76"/>
      <c r="K115" s="79"/>
      <c r="L115" s="20"/>
    </row>
    <row r="116" spans="1:12" ht="26.25" customHeight="1" x14ac:dyDescent="0.35">
      <c r="A116" s="76" t="s">
        <v>605</v>
      </c>
      <c r="B116" s="76" t="s">
        <v>298</v>
      </c>
      <c r="C116" s="76" t="s">
        <v>307</v>
      </c>
      <c r="D116" s="76" t="s">
        <v>92</v>
      </c>
      <c r="E116" s="76" t="s">
        <v>294</v>
      </c>
      <c r="F116" s="76" t="s">
        <v>296</v>
      </c>
      <c r="G116" s="76" t="s">
        <v>663</v>
      </c>
      <c r="H116" s="77"/>
      <c r="I116" s="78" t="s">
        <v>559</v>
      </c>
      <c r="J116" s="76"/>
      <c r="K116" s="79"/>
      <c r="L116" s="20"/>
    </row>
    <row r="117" spans="1:12" ht="13.5" customHeight="1" x14ac:dyDescent="0.35">
      <c r="A117" s="76" t="s">
        <v>606</v>
      </c>
      <c r="B117" s="76" t="s">
        <v>298</v>
      </c>
      <c r="C117" s="76" t="s">
        <v>308</v>
      </c>
      <c r="D117" s="76" t="s">
        <v>92</v>
      </c>
      <c r="E117" s="76" t="s">
        <v>294</v>
      </c>
      <c r="F117" s="76" t="s">
        <v>296</v>
      </c>
      <c r="G117" s="76" t="s">
        <v>663</v>
      </c>
      <c r="H117" s="77">
        <v>10</v>
      </c>
      <c r="I117" s="78" t="s">
        <v>309</v>
      </c>
      <c r="J117" s="76"/>
      <c r="K117" s="79"/>
      <c r="L117" s="20"/>
    </row>
    <row r="118" spans="1:12" ht="13.5" customHeight="1" x14ac:dyDescent="0.35">
      <c r="A118" s="76" t="s">
        <v>419</v>
      </c>
      <c r="B118" s="76" t="s">
        <v>298</v>
      </c>
      <c r="C118" s="76" t="s">
        <v>310</v>
      </c>
      <c r="D118" s="76" t="s">
        <v>83</v>
      </c>
      <c r="E118" s="76" t="s">
        <v>84</v>
      </c>
      <c r="F118" s="76" t="s">
        <v>84</v>
      </c>
      <c r="G118" s="76" t="s">
        <v>84</v>
      </c>
      <c r="H118" s="77" t="s">
        <v>311</v>
      </c>
      <c r="I118" s="78" t="s">
        <v>109</v>
      </c>
      <c r="J118" s="76"/>
      <c r="K118" s="79"/>
      <c r="L118" s="20"/>
    </row>
    <row r="119" spans="1:12" ht="13.5" customHeight="1" x14ac:dyDescent="0.35">
      <c r="A119" s="76" t="s">
        <v>312</v>
      </c>
      <c r="B119" s="76" t="s">
        <v>298</v>
      </c>
      <c r="C119" s="76" t="s">
        <v>313</v>
      </c>
      <c r="D119" s="76" t="s">
        <v>83</v>
      </c>
      <c r="E119" s="76" t="s">
        <v>84</v>
      </c>
      <c r="F119" s="76" t="s">
        <v>84</v>
      </c>
      <c r="G119" s="76" t="s">
        <v>84</v>
      </c>
      <c r="H119" s="77" t="s">
        <v>84</v>
      </c>
      <c r="I119" s="78" t="s">
        <v>128</v>
      </c>
      <c r="J119" s="76"/>
      <c r="K119" s="79"/>
      <c r="L119" s="20"/>
    </row>
    <row r="120" spans="1:12" ht="13.5" customHeight="1" x14ac:dyDescent="0.35">
      <c r="A120" s="76" t="s">
        <v>607</v>
      </c>
      <c r="B120" s="76" t="s">
        <v>6</v>
      </c>
      <c r="C120" s="76" t="s">
        <v>314</v>
      </c>
      <c r="D120" s="76" t="s">
        <v>92</v>
      </c>
      <c r="E120" s="76" t="s">
        <v>294</v>
      </c>
      <c r="F120" s="76" t="s">
        <v>296</v>
      </c>
      <c r="G120" s="76" t="s">
        <v>664</v>
      </c>
      <c r="H120" s="77">
        <v>40</v>
      </c>
      <c r="I120" s="78" t="s">
        <v>560</v>
      </c>
      <c r="J120" s="76"/>
      <c r="K120" s="79"/>
      <c r="L120" s="20"/>
    </row>
    <row r="121" spans="1:12" ht="13.5" customHeight="1" x14ac:dyDescent="0.35">
      <c r="A121" s="76" t="s">
        <v>608</v>
      </c>
      <c r="B121" s="76" t="s">
        <v>6</v>
      </c>
      <c r="C121" s="76" t="s">
        <v>315</v>
      </c>
      <c r="D121" s="76" t="s">
        <v>92</v>
      </c>
      <c r="E121" s="76" t="s">
        <v>294</v>
      </c>
      <c r="F121" s="76" t="s">
        <v>296</v>
      </c>
      <c r="G121" s="76" t="s">
        <v>664</v>
      </c>
      <c r="H121" s="77">
        <v>30</v>
      </c>
      <c r="I121" s="78" t="s">
        <v>560</v>
      </c>
      <c r="J121" s="76"/>
      <c r="K121" s="79"/>
      <c r="L121" s="20"/>
    </row>
    <row r="122" spans="1:12" ht="13.5" customHeight="1" x14ac:dyDescent="0.35">
      <c r="A122" s="76" t="s">
        <v>609</v>
      </c>
      <c r="B122" s="76" t="s">
        <v>6</v>
      </c>
      <c r="C122" s="76" t="s">
        <v>316</v>
      </c>
      <c r="D122" s="76" t="s">
        <v>92</v>
      </c>
      <c r="E122" s="76" t="s">
        <v>294</v>
      </c>
      <c r="F122" s="76" t="s">
        <v>296</v>
      </c>
      <c r="G122" s="76" t="s">
        <v>663</v>
      </c>
      <c r="H122" s="77">
        <v>20</v>
      </c>
      <c r="I122" s="78" t="s">
        <v>560</v>
      </c>
      <c r="J122" s="76"/>
      <c r="K122" s="79"/>
      <c r="L122" s="20"/>
    </row>
    <row r="123" spans="1:12" ht="13.5" customHeight="1" x14ac:dyDescent="0.35">
      <c r="A123" s="76" t="s">
        <v>610</v>
      </c>
      <c r="B123" s="76" t="s">
        <v>6</v>
      </c>
      <c r="C123" s="76" t="s">
        <v>317</v>
      </c>
      <c r="D123" s="76" t="s">
        <v>92</v>
      </c>
      <c r="E123" s="76" t="s">
        <v>294</v>
      </c>
      <c r="F123" s="76" t="s">
        <v>296</v>
      </c>
      <c r="G123" s="76" t="s">
        <v>663</v>
      </c>
      <c r="H123" s="77">
        <v>10</v>
      </c>
      <c r="I123" s="78" t="s">
        <v>560</v>
      </c>
      <c r="J123" s="76"/>
      <c r="K123" s="79"/>
      <c r="L123" s="20"/>
    </row>
    <row r="124" spans="1:12" ht="13.5" customHeight="1" x14ac:dyDescent="0.35">
      <c r="A124" s="76" t="s">
        <v>611</v>
      </c>
      <c r="B124" s="76" t="s">
        <v>6</v>
      </c>
      <c r="C124" s="76" t="s">
        <v>318</v>
      </c>
      <c r="D124" s="76" t="s">
        <v>92</v>
      </c>
      <c r="E124" s="76" t="s">
        <v>294</v>
      </c>
      <c r="F124" s="76" t="s">
        <v>296</v>
      </c>
      <c r="G124" s="76" t="s">
        <v>663</v>
      </c>
      <c r="H124" s="77"/>
      <c r="I124" s="78" t="s">
        <v>560</v>
      </c>
      <c r="J124" s="76"/>
      <c r="K124" s="79"/>
      <c r="L124" s="20"/>
    </row>
    <row r="125" spans="1:12" ht="13.5" customHeight="1" x14ac:dyDescent="0.35">
      <c r="A125" s="76" t="s">
        <v>612</v>
      </c>
      <c r="B125" s="76" t="s">
        <v>6</v>
      </c>
      <c r="C125" s="76" t="s">
        <v>319</v>
      </c>
      <c r="D125" s="76" t="s">
        <v>92</v>
      </c>
      <c r="E125" s="76" t="s">
        <v>294</v>
      </c>
      <c r="F125" s="76" t="s">
        <v>296</v>
      </c>
      <c r="G125" s="76" t="s">
        <v>663</v>
      </c>
      <c r="H125" s="77"/>
      <c r="I125" s="78" t="s">
        <v>560</v>
      </c>
      <c r="J125" s="76"/>
      <c r="K125" s="79"/>
      <c r="L125" s="20"/>
    </row>
    <row r="126" spans="1:12" ht="13.5" customHeight="1" x14ac:dyDescent="0.35">
      <c r="A126" s="76" t="s">
        <v>613</v>
      </c>
      <c r="B126" s="76" t="s">
        <v>6</v>
      </c>
      <c r="C126" s="76" t="s">
        <v>320</v>
      </c>
      <c r="D126" s="76" t="s">
        <v>92</v>
      </c>
      <c r="E126" s="76" t="s">
        <v>294</v>
      </c>
      <c r="F126" s="76" t="s">
        <v>296</v>
      </c>
      <c r="G126" s="76" t="s">
        <v>663</v>
      </c>
      <c r="H126" s="77"/>
      <c r="I126" s="78" t="s">
        <v>560</v>
      </c>
      <c r="J126" s="76"/>
      <c r="K126" s="79"/>
      <c r="L126" s="20"/>
    </row>
    <row r="127" spans="1:12" ht="13.5" customHeight="1" x14ac:dyDescent="0.35">
      <c r="A127" s="76" t="s">
        <v>412</v>
      </c>
      <c r="B127" s="76" t="s">
        <v>6</v>
      </c>
      <c r="C127" s="76" t="s">
        <v>321</v>
      </c>
      <c r="D127" s="76" t="s">
        <v>83</v>
      </c>
      <c r="E127" s="76" t="s">
        <v>84</v>
      </c>
      <c r="F127" s="76" t="s">
        <v>84</v>
      </c>
      <c r="G127" s="76" t="s">
        <v>84</v>
      </c>
      <c r="H127" s="77" t="s">
        <v>84</v>
      </c>
      <c r="I127" s="78" t="s">
        <v>128</v>
      </c>
      <c r="J127" s="76"/>
      <c r="K127" s="79"/>
      <c r="L127" s="20"/>
    </row>
    <row r="128" spans="1:12" ht="32.25" customHeight="1" x14ac:dyDescent="0.35">
      <c r="A128" s="76" t="s">
        <v>614</v>
      </c>
      <c r="B128" s="76" t="s">
        <v>322</v>
      </c>
      <c r="C128" s="76" t="s">
        <v>323</v>
      </c>
      <c r="D128" s="76" t="s">
        <v>92</v>
      </c>
      <c r="E128" s="76" t="s">
        <v>294</v>
      </c>
      <c r="F128" s="76" t="s">
        <v>296</v>
      </c>
      <c r="G128" s="76" t="s">
        <v>664</v>
      </c>
      <c r="H128" s="77">
        <v>90</v>
      </c>
      <c r="I128" s="78" t="s">
        <v>371</v>
      </c>
      <c r="J128" s="76"/>
      <c r="K128" s="79"/>
      <c r="L128" s="20"/>
    </row>
    <row r="129" spans="1:12" ht="13.5" customHeight="1" x14ac:dyDescent="0.35">
      <c r="A129" s="76" t="s">
        <v>615</v>
      </c>
      <c r="B129" s="76" t="s">
        <v>322</v>
      </c>
      <c r="C129" s="76" t="s">
        <v>324</v>
      </c>
      <c r="D129" s="76" t="s">
        <v>92</v>
      </c>
      <c r="E129" s="76" t="s">
        <v>294</v>
      </c>
      <c r="F129" s="76" t="s">
        <v>296</v>
      </c>
      <c r="G129" s="76" t="s">
        <v>664</v>
      </c>
      <c r="H129" s="77">
        <v>10</v>
      </c>
      <c r="I129" s="78" t="s">
        <v>580</v>
      </c>
      <c r="J129" s="76"/>
      <c r="K129" s="79"/>
      <c r="L129" s="20"/>
    </row>
    <row r="130" spans="1:12" ht="13.5" customHeight="1" x14ac:dyDescent="0.35">
      <c r="A130" s="76" t="s">
        <v>616</v>
      </c>
      <c r="B130" s="76" t="s">
        <v>322</v>
      </c>
      <c r="C130" s="76" t="s">
        <v>325</v>
      </c>
      <c r="D130" s="76" t="s">
        <v>92</v>
      </c>
      <c r="E130" s="76" t="s">
        <v>294</v>
      </c>
      <c r="F130" s="76" t="s">
        <v>296</v>
      </c>
      <c r="G130" s="76" t="s">
        <v>663</v>
      </c>
      <c r="H130" s="77"/>
      <c r="I130" s="78" t="s">
        <v>580</v>
      </c>
      <c r="J130" s="76"/>
      <c r="K130" s="79"/>
      <c r="L130" s="20"/>
    </row>
    <row r="131" spans="1:12" ht="14.25" customHeight="1" x14ac:dyDescent="0.35">
      <c r="A131" s="76" t="s">
        <v>617</v>
      </c>
      <c r="B131" s="76" t="s">
        <v>322</v>
      </c>
      <c r="C131" s="76" t="s">
        <v>326</v>
      </c>
      <c r="D131" s="76" t="s">
        <v>92</v>
      </c>
      <c r="E131" s="76" t="s">
        <v>294</v>
      </c>
      <c r="F131" s="76" t="s">
        <v>296</v>
      </c>
      <c r="G131" s="76" t="s">
        <v>663</v>
      </c>
      <c r="H131" s="77"/>
      <c r="I131" s="78" t="s">
        <v>580</v>
      </c>
      <c r="J131" s="76"/>
      <c r="K131" s="79"/>
      <c r="L131" s="20"/>
    </row>
    <row r="132" spans="1:12" ht="14.25" customHeight="1" x14ac:dyDescent="0.35">
      <c r="A132" s="76" t="s">
        <v>618</v>
      </c>
      <c r="B132" s="76" t="s">
        <v>322</v>
      </c>
      <c r="C132" s="76" t="s">
        <v>327</v>
      </c>
      <c r="D132" s="76" t="s">
        <v>92</v>
      </c>
      <c r="E132" s="76" t="s">
        <v>294</v>
      </c>
      <c r="F132" s="76" t="s">
        <v>296</v>
      </c>
      <c r="G132" s="76" t="s">
        <v>663</v>
      </c>
      <c r="H132" s="77"/>
      <c r="I132" s="78" t="s">
        <v>580</v>
      </c>
      <c r="J132" s="76"/>
      <c r="K132" s="79"/>
      <c r="L132" s="20"/>
    </row>
    <row r="133" spans="1:12" ht="14.25" customHeight="1" x14ac:dyDescent="0.35">
      <c r="A133" s="76" t="s">
        <v>619</v>
      </c>
      <c r="B133" s="2" t="s">
        <v>322</v>
      </c>
      <c r="C133" s="76" t="s">
        <v>328</v>
      </c>
      <c r="D133" s="76" t="s">
        <v>92</v>
      </c>
      <c r="E133" s="76" t="s">
        <v>294</v>
      </c>
      <c r="F133" s="76" t="s">
        <v>296</v>
      </c>
      <c r="G133" s="76" t="s">
        <v>663</v>
      </c>
      <c r="H133" s="77"/>
      <c r="I133" s="78" t="s">
        <v>580</v>
      </c>
      <c r="J133" s="76"/>
      <c r="K133" s="78"/>
      <c r="L133" s="20"/>
    </row>
    <row r="134" spans="1:12" ht="14.25" customHeight="1" x14ac:dyDescent="0.35">
      <c r="A134" s="76" t="s">
        <v>620</v>
      </c>
      <c r="B134" s="2" t="s">
        <v>322</v>
      </c>
      <c r="C134" s="76" t="s">
        <v>329</v>
      </c>
      <c r="D134" s="76" t="s">
        <v>92</v>
      </c>
      <c r="E134" s="76" t="s">
        <v>294</v>
      </c>
      <c r="F134" s="76" t="s">
        <v>296</v>
      </c>
      <c r="G134" s="76" t="s">
        <v>663</v>
      </c>
      <c r="H134" s="77"/>
      <c r="I134" s="78" t="s">
        <v>580</v>
      </c>
      <c r="J134" s="76"/>
      <c r="K134" s="78"/>
      <c r="L134" s="20"/>
    </row>
    <row r="135" spans="1:12" x14ac:dyDescent="0.35">
      <c r="A135" s="76" t="s">
        <v>413</v>
      </c>
      <c r="B135" s="2" t="s">
        <v>322</v>
      </c>
      <c r="C135" s="76" t="s">
        <v>330</v>
      </c>
      <c r="D135" s="76" t="s">
        <v>83</v>
      </c>
      <c r="E135" s="76" t="s">
        <v>84</v>
      </c>
      <c r="F135" s="76" t="s">
        <v>84</v>
      </c>
      <c r="G135" s="76" t="s">
        <v>84</v>
      </c>
      <c r="H135" s="77" t="s">
        <v>84</v>
      </c>
      <c r="I135" s="76" t="s">
        <v>128</v>
      </c>
      <c r="J135" s="76"/>
      <c r="K135" s="78"/>
      <c r="L135" s="20"/>
    </row>
    <row r="136" spans="1:12" x14ac:dyDescent="0.35"/>
    <row r="137" spans="1:12" x14ac:dyDescent="0.35"/>
    <row r="138" spans="1:12" x14ac:dyDescent="0.35"/>
    <row r="139" spans="1:12" x14ac:dyDescent="0.35"/>
    <row r="140" spans="1:12" x14ac:dyDescent="0.35"/>
    <row r="141" spans="1:12" x14ac:dyDescent="0.35"/>
    <row r="142" spans="1:12" x14ac:dyDescent="0.35"/>
    <row r="143" spans="1:12" x14ac:dyDescent="0.35"/>
    <row r="144" spans="1:12"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sheetData>
  <hyperlinks>
    <hyperlink ref="K5" r:id="rId1" xr:uid="{34753B25-6826-4A2A-841B-EF46A9A1F09A}"/>
    <hyperlink ref="K94" r:id="rId2" location="page=24" display="https://www.iosco.org/library/pubdocs/pdf/IOSCOPD645.pdf#page=24" xr:uid="{F2383DE7-F2A9-4632-9277-B9508A0D0D62}"/>
  </hyperlinks>
  <pageMargins left="0.7" right="0.7" top="0.75" bottom="0.75" header="0.3" footer="0.3"/>
  <pageSetup orientation="portrait" r:id="rId3"/>
  <tableParts count="1">
    <tablePart r:id="rId4"/>
  </tableParts>
  <extLst>
    <ext xmlns:x14="http://schemas.microsoft.com/office/spreadsheetml/2009/9/main" uri="{CCE6A557-97BC-4b89-ADB6-D9C93CAAB3DF}">
      <x14:dataValidations xmlns:xm="http://schemas.microsoft.com/office/excel/2006/main" count="7">
        <x14:dataValidation type="list" allowBlank="1" showInputMessage="1" showErrorMessage="1" xr:uid="{E31C8E50-68F6-46A9-9018-E44449EE2C6F}">
          <x14:formula1>
            <xm:f>'Drop-down options'!$A$13:$A$14</xm:f>
          </x14:formula1>
          <xm:sqref>H7 H21:H23 H26:H27</xm:sqref>
        </x14:dataValidation>
        <x14:dataValidation type="list" allowBlank="1" showInputMessage="1" showErrorMessage="1" xr:uid="{CADA189D-BE34-4BF7-92EF-97AEC39D2E13}">
          <x14:formula1>
            <xm:f>'Drop-down options'!$B$3:$B$4</xm:f>
          </x14:formula1>
          <xm:sqref>H10</xm:sqref>
        </x14:dataValidation>
        <x14:dataValidation type="list" allowBlank="1" showInputMessage="1" showErrorMessage="1" xr:uid="{2D32755E-FC98-44CA-8E65-9262B7C601AA}">
          <x14:formula1>
            <xm:f>'Drop-down options'!$A$3:$A$7</xm:f>
          </x14:formula1>
          <xm:sqref>H11</xm:sqref>
        </x14:dataValidation>
        <x14:dataValidation type="list" allowBlank="1" showInputMessage="1" showErrorMessage="1" xr:uid="{00EBC7D1-976C-4A19-BCD2-4DBE6055DA77}">
          <x14:formula1>
            <xm:f>'Drop-down options'!$C$3:$C$7</xm:f>
          </x14:formula1>
          <xm:sqref>H16 H14</xm:sqref>
        </x14:dataValidation>
        <x14:dataValidation type="list" allowBlank="1" showInputMessage="1" showErrorMessage="1" xr:uid="{D22D5758-83FA-4394-B3EE-91457C15C5ED}">
          <x14:formula1>
            <xm:f>'Drop-down options'!$C$13:$C$18</xm:f>
          </x14:formula1>
          <xm:sqref>H28</xm:sqref>
        </x14:dataValidation>
        <x14:dataValidation type="list" allowBlank="1" showInputMessage="1" showErrorMessage="1" xr:uid="{98741BC2-2BE8-422E-A7E9-D60523A3CAD1}">
          <x14:formula1>
            <xm:f>'Drop-down options'!$B$13:$B$15</xm:f>
          </x14:formula1>
          <xm:sqref>H37</xm:sqref>
        </x14:dataValidation>
        <x14:dataValidation type="list" allowBlank="1" showInputMessage="1" showErrorMessage="1" xr:uid="{F99ADF1B-6B6E-4E2E-8807-EAF2BD9DFDB9}">
          <x14:formula1>
            <xm:f>'Drop-down options'!$D$3:$D$35</xm:f>
          </x14:formula1>
          <xm:sqref>H18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D36"/>
  <sheetViews>
    <sheetView workbookViewId="0">
      <selection sqref="A1:B1"/>
    </sheetView>
  </sheetViews>
  <sheetFormatPr defaultColWidth="0" defaultRowHeight="14.5" zeroHeight="1" x14ac:dyDescent="0.35"/>
  <cols>
    <col min="1" max="1" width="9" style="16" customWidth="1"/>
    <col min="2" max="2" width="141.453125" customWidth="1"/>
    <col min="3" max="3" width="9.1796875" customWidth="1"/>
    <col min="4" max="4" width="120.26953125" customWidth="1"/>
    <col min="5" max="16384" width="9.1796875" hidden="1"/>
  </cols>
  <sheetData>
    <row r="1" spans="1:4" ht="37.5" customHeight="1" x14ac:dyDescent="0.35">
      <c r="A1" s="139" t="s">
        <v>68</v>
      </c>
      <c r="B1" s="139"/>
      <c r="C1" s="11"/>
      <c r="D1" s="11"/>
    </row>
    <row r="2" spans="1:4" ht="11.25" customHeight="1" x14ac:dyDescent="0.35">
      <c r="B2" s="12"/>
    </row>
    <row r="3" spans="1:4" ht="29" x14ac:dyDescent="0.35">
      <c r="A3" s="16">
        <v>1</v>
      </c>
      <c r="B3" s="5" t="s">
        <v>69</v>
      </c>
    </row>
    <row r="4" spans="1:4" ht="8.25" customHeight="1" x14ac:dyDescent="0.35"/>
    <row r="5" spans="1:4" ht="31.5" customHeight="1" x14ac:dyDescent="0.35">
      <c r="A5" s="16">
        <f>A3+1</f>
        <v>2</v>
      </c>
      <c r="B5" s="5" t="s">
        <v>637</v>
      </c>
    </row>
    <row r="6" spans="1:4" ht="8.25" customHeight="1" x14ac:dyDescent="0.35"/>
    <row r="7" spans="1:4" ht="30" customHeight="1" x14ac:dyDescent="0.35">
      <c r="A7" s="16">
        <v>3</v>
      </c>
      <c r="B7" s="96" t="s">
        <v>638</v>
      </c>
    </row>
    <row r="8" spans="1:4" ht="8.25" customHeight="1" x14ac:dyDescent="0.35"/>
    <row r="9" spans="1:4" x14ac:dyDescent="0.35">
      <c r="A9" s="16">
        <f>A7+1</f>
        <v>4</v>
      </c>
      <c r="B9" t="s">
        <v>433</v>
      </c>
    </row>
    <row r="10" spans="1:4" ht="8.25" customHeight="1" x14ac:dyDescent="0.35"/>
    <row r="11" spans="1:4" x14ac:dyDescent="0.35">
      <c r="A11" s="16">
        <f>A9+1</f>
        <v>5</v>
      </c>
      <c r="B11" t="s">
        <v>70</v>
      </c>
    </row>
    <row r="12" spans="1:4" ht="7.5" customHeight="1" x14ac:dyDescent="0.35"/>
    <row r="13" spans="1:4" ht="30" customHeight="1" x14ac:dyDescent="0.35">
      <c r="A13" s="16">
        <f>A11+1</f>
        <v>6</v>
      </c>
      <c r="B13" s="75" t="s">
        <v>639</v>
      </c>
    </row>
    <row r="14" spans="1:4" ht="6.5" customHeight="1" x14ac:dyDescent="0.35">
      <c r="B14" s="75"/>
    </row>
    <row r="15" spans="1:4" ht="30" customHeight="1" x14ac:dyDescent="0.35">
      <c r="A15" s="16">
        <f>A13+1</f>
        <v>7</v>
      </c>
      <c r="B15" s="17" t="s">
        <v>640</v>
      </c>
    </row>
    <row r="16" spans="1:4" ht="7.5" customHeight="1" x14ac:dyDescent="0.35"/>
    <row r="17" spans="1:2" ht="30" customHeight="1" x14ac:dyDescent="0.35">
      <c r="A17" s="16">
        <f>A15+1</f>
        <v>8</v>
      </c>
      <c r="B17" s="75" t="s">
        <v>438</v>
      </c>
    </row>
    <row r="18" spans="1:2" ht="7.5" customHeight="1" x14ac:dyDescent="0.35"/>
    <row r="19" spans="1:2" x14ac:dyDescent="0.35">
      <c r="A19" s="16">
        <f>A17+1</f>
        <v>9</v>
      </c>
      <c r="B19" t="s">
        <v>373</v>
      </c>
    </row>
    <row r="20" spans="1:2" ht="7.5" customHeight="1" x14ac:dyDescent="0.35"/>
    <row r="21" spans="1:2" x14ac:dyDescent="0.35">
      <c r="A21" s="16">
        <f>A19+1</f>
        <v>10</v>
      </c>
      <c r="B21" t="s">
        <v>402</v>
      </c>
    </row>
    <row r="22" spans="1:2" ht="7.5" customHeight="1" x14ac:dyDescent="0.35"/>
    <row r="23" spans="1:2" x14ac:dyDescent="0.35">
      <c r="A23" s="16">
        <f>A21+1</f>
        <v>11</v>
      </c>
      <c r="B23" t="s">
        <v>454</v>
      </c>
    </row>
    <row r="24" spans="1:2" ht="7.5" customHeight="1" x14ac:dyDescent="0.35"/>
    <row r="25" spans="1:2" ht="15.75" customHeight="1" x14ac:dyDescent="0.35">
      <c r="A25" s="16">
        <f>A23+1</f>
        <v>12</v>
      </c>
      <c r="B25" t="s">
        <v>582</v>
      </c>
    </row>
    <row r="26" spans="1:2" ht="7.5" customHeight="1" x14ac:dyDescent="0.35"/>
    <row r="27" spans="1:2" ht="32.25" customHeight="1" x14ac:dyDescent="0.35">
      <c r="A27" s="16">
        <f>A25+1</f>
        <v>13</v>
      </c>
      <c r="B27" s="17" t="s">
        <v>581</v>
      </c>
    </row>
    <row r="28" spans="1:2" ht="15.75" customHeight="1" x14ac:dyDescent="0.35"/>
    <row r="29" spans="1:2" x14ac:dyDescent="0.35">
      <c r="B29" s="10" t="s">
        <v>424</v>
      </c>
    </row>
    <row r="30" spans="1:2" x14ac:dyDescent="0.35"/>
    <row r="31" spans="1:2" x14ac:dyDescent="0.35"/>
    <row r="32" spans="1:2" x14ac:dyDescent="0.35"/>
    <row r="33" spans="2:2" x14ac:dyDescent="0.35"/>
    <row r="34" spans="2:2" x14ac:dyDescent="0.35">
      <c r="B34" s="13"/>
    </row>
    <row r="35" spans="2:2" x14ac:dyDescent="0.35"/>
    <row r="36" spans="2:2" x14ac:dyDescent="0.35"/>
  </sheetData>
  <mergeCells count="1">
    <mergeCell ref="A1:B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T107"/>
  <sheetViews>
    <sheetView workbookViewId="0"/>
  </sheetViews>
  <sheetFormatPr defaultColWidth="0" defaultRowHeight="14.5" zeroHeight="1" x14ac:dyDescent="0.35"/>
  <cols>
    <col min="1" max="1" width="23.26953125" customWidth="1"/>
    <col min="2" max="2" width="31.6328125" customWidth="1"/>
    <col min="3" max="3" width="43" customWidth="1"/>
    <col min="4" max="4" width="51" customWidth="1"/>
    <col min="5" max="5" width="41" customWidth="1"/>
    <col min="6" max="19" width="9.1796875" customWidth="1"/>
    <col min="20" max="20" width="0" hidden="1" customWidth="1"/>
    <col min="21" max="16384" width="9.1796875" hidden="1"/>
  </cols>
  <sheetData>
    <row r="1" spans="1:7" ht="31" x14ac:dyDescent="0.35">
      <c r="A1" s="68" t="s">
        <v>366</v>
      </c>
      <c r="B1" s="67"/>
      <c r="C1" s="67"/>
      <c r="D1" s="67"/>
      <c r="E1" s="67"/>
      <c r="F1" s="67"/>
      <c r="G1" s="67"/>
    </row>
    <row r="2" spans="1:7" ht="15.5" x14ac:dyDescent="0.35">
      <c r="A2" s="39" t="s">
        <v>16</v>
      </c>
      <c r="B2" s="39" t="s">
        <v>8</v>
      </c>
      <c r="C2" s="39" t="s">
        <v>20</v>
      </c>
      <c r="D2" s="39" t="s">
        <v>21</v>
      </c>
    </row>
    <row r="3" spans="1:7" ht="15.5" x14ac:dyDescent="0.35">
      <c r="A3" s="18" t="s">
        <v>22</v>
      </c>
      <c r="B3" s="18" t="s">
        <v>23</v>
      </c>
      <c r="C3" s="18" t="s">
        <v>24</v>
      </c>
      <c r="D3" s="117" t="s">
        <v>452</v>
      </c>
    </row>
    <row r="4" spans="1:7" ht="15.5" x14ac:dyDescent="0.35">
      <c r="A4" s="18" t="s">
        <v>26</v>
      </c>
      <c r="B4" s="18" t="s">
        <v>10</v>
      </c>
      <c r="C4" s="18" t="s">
        <v>27</v>
      </c>
      <c r="D4" s="117" t="s">
        <v>453</v>
      </c>
    </row>
    <row r="5" spans="1:7" ht="15.5" x14ac:dyDescent="0.35">
      <c r="A5" s="18" t="s">
        <v>29</v>
      </c>
      <c r="C5" s="18" t="s">
        <v>30</v>
      </c>
      <c r="D5" s="118" t="s">
        <v>399</v>
      </c>
      <c r="E5" s="3"/>
    </row>
    <row r="6" spans="1:7" ht="15.5" x14ac:dyDescent="0.35">
      <c r="A6" s="18" t="s">
        <v>32</v>
      </c>
      <c r="C6" s="18" t="s">
        <v>33</v>
      </c>
      <c r="D6" s="118" t="s">
        <v>61</v>
      </c>
      <c r="E6" s="3"/>
    </row>
    <row r="7" spans="1:7" ht="15.5" x14ac:dyDescent="0.35">
      <c r="A7" s="18" t="s">
        <v>35</v>
      </c>
      <c r="C7" s="18" t="s">
        <v>36</v>
      </c>
      <c r="D7" s="118" t="s">
        <v>62</v>
      </c>
      <c r="E7" s="3"/>
    </row>
    <row r="8" spans="1:7" ht="15.5" x14ac:dyDescent="0.35">
      <c r="A8" s="4"/>
      <c r="D8" s="118" t="s">
        <v>63</v>
      </c>
    </row>
    <row r="9" spans="1:7" x14ac:dyDescent="0.35">
      <c r="D9" s="118" t="s">
        <v>28</v>
      </c>
    </row>
    <row r="10" spans="1:7" x14ac:dyDescent="0.35">
      <c r="D10" s="118" t="s">
        <v>25</v>
      </c>
    </row>
    <row r="11" spans="1:7" x14ac:dyDescent="0.35">
      <c r="D11" s="118" t="s">
        <v>31</v>
      </c>
    </row>
    <row r="12" spans="1:7" ht="15.5" x14ac:dyDescent="0.35">
      <c r="A12" s="39" t="s">
        <v>42</v>
      </c>
      <c r="B12" s="39" t="s">
        <v>43</v>
      </c>
      <c r="C12" s="40" t="s">
        <v>365</v>
      </c>
      <c r="D12" s="118" t="s">
        <v>34</v>
      </c>
    </row>
    <row r="13" spans="1:7" ht="15.5" x14ac:dyDescent="0.35">
      <c r="A13" s="18" t="s">
        <v>11</v>
      </c>
      <c r="B13" t="s">
        <v>45</v>
      </c>
      <c r="C13" t="s">
        <v>46</v>
      </c>
      <c r="D13" s="118" t="s">
        <v>57</v>
      </c>
    </row>
    <row r="14" spans="1:7" ht="15.5" x14ac:dyDescent="0.35">
      <c r="A14" s="18" t="s">
        <v>12</v>
      </c>
      <c r="B14" t="s">
        <v>48</v>
      </c>
      <c r="C14" t="s">
        <v>49</v>
      </c>
      <c r="D14" s="118" t="s">
        <v>58</v>
      </c>
    </row>
    <row r="15" spans="1:7" x14ac:dyDescent="0.35">
      <c r="B15" t="s">
        <v>51</v>
      </c>
      <c r="C15" t="s">
        <v>52</v>
      </c>
      <c r="D15" s="118" t="s">
        <v>59</v>
      </c>
    </row>
    <row r="16" spans="1:7" x14ac:dyDescent="0.35">
      <c r="B16" t="s">
        <v>641</v>
      </c>
      <c r="C16" t="s">
        <v>54</v>
      </c>
      <c r="D16" s="118" t="s">
        <v>60</v>
      </c>
    </row>
    <row r="17" spans="1:4" x14ac:dyDescent="0.35">
      <c r="C17" t="s">
        <v>56</v>
      </c>
      <c r="D17" s="117" t="s">
        <v>635</v>
      </c>
    </row>
    <row r="18" spans="1:4" x14ac:dyDescent="0.35">
      <c r="C18" t="s">
        <v>35</v>
      </c>
      <c r="D18" s="117" t="s">
        <v>636</v>
      </c>
    </row>
    <row r="19" spans="1:4" x14ac:dyDescent="0.35">
      <c r="D19" s="118" t="s">
        <v>37</v>
      </c>
    </row>
    <row r="20" spans="1:4" x14ac:dyDescent="0.35">
      <c r="D20" s="118" t="s">
        <v>38</v>
      </c>
    </row>
    <row r="21" spans="1:4" x14ac:dyDescent="0.35">
      <c r="D21" s="118" t="s">
        <v>39</v>
      </c>
    </row>
    <row r="22" spans="1:4" x14ac:dyDescent="0.35">
      <c r="D22" s="118" t="s">
        <v>40</v>
      </c>
    </row>
    <row r="23" spans="1:4" x14ac:dyDescent="0.35">
      <c r="D23" s="118" t="s">
        <v>41</v>
      </c>
    </row>
    <row r="24" spans="1:4" ht="15.5" x14ac:dyDescent="0.35">
      <c r="A24" s="3"/>
      <c r="D24" s="118" t="s">
        <v>64</v>
      </c>
    </row>
    <row r="25" spans="1:4" x14ac:dyDescent="0.35">
      <c r="D25" s="118" t="s">
        <v>65</v>
      </c>
    </row>
    <row r="26" spans="1:4" x14ac:dyDescent="0.35">
      <c r="D26" s="118" t="s">
        <v>66</v>
      </c>
    </row>
    <row r="27" spans="1:4" x14ac:dyDescent="0.35">
      <c r="D27" s="118" t="s">
        <v>26</v>
      </c>
    </row>
    <row r="28" spans="1:4" x14ac:dyDescent="0.35">
      <c r="D28" s="118" t="s">
        <v>67</v>
      </c>
    </row>
    <row r="29" spans="1:4" x14ac:dyDescent="0.35">
      <c r="D29" s="118" t="s">
        <v>44</v>
      </c>
    </row>
    <row r="30" spans="1:4" x14ac:dyDescent="0.35">
      <c r="D30" s="118" t="s">
        <v>47</v>
      </c>
    </row>
    <row r="31" spans="1:4" x14ac:dyDescent="0.35">
      <c r="D31" s="118" t="s">
        <v>50</v>
      </c>
    </row>
    <row r="32" spans="1:4" x14ac:dyDescent="0.35">
      <c r="D32" s="118" t="s">
        <v>53</v>
      </c>
    </row>
    <row r="33" spans="4:4" x14ac:dyDescent="0.35">
      <c r="D33" s="118" t="s">
        <v>55</v>
      </c>
    </row>
    <row r="34" spans="4:4" x14ac:dyDescent="0.35">
      <c r="D34" s="118" t="s">
        <v>455</v>
      </c>
    </row>
    <row r="35" spans="4:4" x14ac:dyDescent="0.35">
      <c r="D35" s="118" t="s">
        <v>35</v>
      </c>
    </row>
    <row r="36" spans="4:4" x14ac:dyDescent="0.35"/>
    <row r="37" spans="4:4" ht="15" hidden="1" customHeight="1" x14ac:dyDescent="0.35"/>
    <row r="38" spans="4:4" ht="15" hidden="1" customHeight="1" x14ac:dyDescent="0.35"/>
    <row r="39" spans="4:4" ht="15" hidden="1" customHeight="1" x14ac:dyDescent="0.35"/>
    <row r="40" spans="4:4" ht="15" hidden="1" customHeight="1" x14ac:dyDescent="0.35"/>
    <row r="41" spans="4:4" ht="15" hidden="1" customHeight="1" x14ac:dyDescent="0.35"/>
    <row r="42" spans="4:4" ht="15" hidden="1" customHeight="1" x14ac:dyDescent="0.35"/>
    <row r="43" spans="4:4" ht="15" hidden="1" customHeight="1" x14ac:dyDescent="0.35"/>
    <row r="44" spans="4:4" x14ac:dyDescent="0.35"/>
    <row r="45" spans="4:4" x14ac:dyDescent="0.35"/>
    <row r="46" spans="4:4" x14ac:dyDescent="0.35"/>
    <row r="47" spans="4:4" x14ac:dyDescent="0.35"/>
    <row r="48" spans="4:4" ht="15" hidden="1" customHeight="1" x14ac:dyDescent="0.35"/>
    <row r="49" ht="15" hidden="1" customHeight="1" x14ac:dyDescent="0.35"/>
    <row r="50" ht="15" hidden="1" customHeight="1"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69EA8032E2BB40ABC11061FCBB4CD8" ma:contentTypeVersion="12" ma:contentTypeDescription="Create a new document." ma:contentTypeScope="" ma:versionID="f695a26af5027c4458b2ce52ac66b943">
  <xsd:schema xmlns:xsd="http://www.w3.org/2001/XMLSchema" xmlns:xs="http://www.w3.org/2001/XMLSchema" xmlns:p="http://schemas.microsoft.com/office/2006/metadata/properties" xmlns:ns3="18cf9b3b-7b77-41dc-96a4-6c1384d1d343" xmlns:ns4="0e16516e-8865-45de-b445-708aaced9210" targetNamespace="http://schemas.microsoft.com/office/2006/metadata/properties" ma:root="true" ma:fieldsID="24b2f8d05bd58c2e62898438ec40f812" ns3:_="" ns4:_="">
    <xsd:import namespace="18cf9b3b-7b77-41dc-96a4-6c1384d1d343"/>
    <xsd:import namespace="0e16516e-8865-45de-b445-708aaced921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cf9b3b-7b77-41dc-96a4-6c1384d1d3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16516e-8865-45de-b445-708aaced921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EC11F3-1490-4748-90EA-E17BCEA447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cf9b3b-7b77-41dc-96a4-6c1384d1d343"/>
    <ds:schemaRef ds:uri="0e16516e-8865-45de-b445-708aaced92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0C5104-6AEE-4C15-893A-075FC6135C0E}">
  <ds:schemaRef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dcmitype/"/>
    <ds:schemaRef ds:uri="18cf9b3b-7b77-41dc-96a4-6c1384d1d343"/>
    <ds:schemaRef ds:uri="0e16516e-8865-45de-b445-708aaced9210"/>
    <ds:schemaRef ds:uri="http://purl.org/dc/terms/"/>
    <ds:schemaRef ds:uri="http://purl.org/dc/elements/1.1/"/>
  </ds:schemaRefs>
</ds:datastoreItem>
</file>

<file path=customXml/itemProps3.xml><?xml version="1.0" encoding="utf-8"?>
<ds:datastoreItem xmlns:ds="http://schemas.openxmlformats.org/officeDocument/2006/customXml" ds:itemID="{345ED14C-51EE-4092-8915-9BC1C570B2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Survey</vt:lpstr>
      <vt:lpstr>Validation tests</vt:lpstr>
      <vt:lpstr>Definitions</vt:lpstr>
      <vt:lpstr>Guidance</vt:lpstr>
      <vt:lpstr>Drop-down options</vt:lpstr>
      <vt:lpstr>investor.liquidity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Bulmer</dc:creator>
  <cp:keywords/>
  <dc:description/>
  <cp:lastModifiedBy>John Bulmer</cp:lastModifiedBy>
  <cp:revision/>
  <dcterms:created xsi:type="dcterms:W3CDTF">2019-12-05T16:21:12Z</dcterms:created>
  <dcterms:modified xsi:type="dcterms:W3CDTF">2020-10-23T18:02:10Z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0x0101006069EA8032E2BB40ABC11061FCBB4CD8</vt:lpwstr>
  </property>
  <property fmtid="{D5CDD505-2E9C-101B-9397-08002B2CF9AE}" pid="3" name="WorkbookGuid">
    <vt:lpwstr>0e126cea-0490-4e7a-91d9-62d54d123693</vt:lpwstr>
  </property>
</Properties>
</file>